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01"/>
  <workbookPr/>
  <mc:AlternateContent xmlns:mc="http://schemas.openxmlformats.org/markup-compatibility/2006">
    <mc:Choice Requires="x15">
      <x15ac:absPath xmlns:x15ac="http://schemas.microsoft.com/office/spreadsheetml/2010/11/ac" url="D:\0. PRINT PAS 22-23\"/>
    </mc:Choice>
  </mc:AlternateContent>
  <xr:revisionPtr revIDLastSave="0" documentId="13_ncr:1_{AFC8F4B5-012E-4315-A9DD-F164F701436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ENGAWAS" sheetId="1" r:id="rId1"/>
    <sheet name="SATGAS" sheetId="2" r:id="rId2"/>
  </sheets>
  <definedNames>
    <definedName name="_xlnm.Print_Area" localSheetId="1">SATGAS!$A$1:$G$23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41" i="1" l="1"/>
  <c r="G42" i="1"/>
  <c r="M34" i="1"/>
  <c r="M42" i="1"/>
  <c r="J42" i="1"/>
  <c r="J41" i="1"/>
  <c r="G41" i="1"/>
  <c r="M40" i="1"/>
  <c r="J40" i="1"/>
  <c r="G40" i="1"/>
  <c r="M39" i="1"/>
  <c r="J39" i="1"/>
  <c r="G39" i="1"/>
  <c r="M38" i="1"/>
  <c r="J38" i="1"/>
  <c r="G38" i="1"/>
  <c r="M37" i="1"/>
  <c r="J37" i="1"/>
  <c r="G37" i="1"/>
  <c r="M36" i="1"/>
  <c r="J36" i="1"/>
  <c r="G36" i="1"/>
  <c r="M35" i="1"/>
  <c r="J35" i="1"/>
  <c r="G35" i="1"/>
  <c r="J34" i="1"/>
  <c r="G34" i="1"/>
  <c r="M33" i="1"/>
  <c r="J33" i="1"/>
  <c r="G33" i="1"/>
  <c r="M32" i="1"/>
  <c r="J32" i="1"/>
  <c r="G32" i="1"/>
</calcChain>
</file>

<file path=xl/sharedStrings.xml><?xml version="1.0" encoding="utf-8"?>
<sst xmlns="http://schemas.openxmlformats.org/spreadsheetml/2006/main" count="403" uniqueCount="103">
  <si>
    <t>JADWAL PENGAWAS</t>
  </si>
  <si>
    <t>PENILAIAN AKHIR SEMESTER GASAL ( PAS ) TP. 2022/ 2023</t>
  </si>
  <si>
    <t>NO.</t>
  </si>
  <si>
    <t>TANGGAL</t>
  </si>
  <si>
    <t>JAM KE</t>
  </si>
  <si>
    <t>WAKTU</t>
  </si>
  <si>
    <t>R.01</t>
  </si>
  <si>
    <t>R.02</t>
  </si>
  <si>
    <t>R.03</t>
  </si>
  <si>
    <t>R.04</t>
  </si>
  <si>
    <t>R.05</t>
  </si>
  <si>
    <t>R.06</t>
  </si>
  <si>
    <t>R.07</t>
  </si>
  <si>
    <t>R.08</t>
  </si>
  <si>
    <t>R. 09</t>
  </si>
  <si>
    <t>R.10</t>
  </si>
  <si>
    <t>R.11</t>
  </si>
  <si>
    <t>R.12</t>
  </si>
  <si>
    <t>R.13</t>
  </si>
  <si>
    <t>R.14</t>
  </si>
  <si>
    <t>R.15</t>
  </si>
  <si>
    <t>R.16</t>
  </si>
  <si>
    <t>R.17</t>
  </si>
  <si>
    <t>I</t>
  </si>
  <si>
    <t>07.30-09.00</t>
  </si>
  <si>
    <t>HD</t>
  </si>
  <si>
    <t>RI</t>
  </si>
  <si>
    <t>AF</t>
  </si>
  <si>
    <t>YF</t>
  </si>
  <si>
    <t>RY</t>
  </si>
  <si>
    <t>NA</t>
  </si>
  <si>
    <t>RO</t>
  </si>
  <si>
    <t>PS</t>
  </si>
  <si>
    <t>DH</t>
  </si>
  <si>
    <t>UT</t>
  </si>
  <si>
    <t>RF</t>
  </si>
  <si>
    <t>AE</t>
  </si>
  <si>
    <t>AA</t>
  </si>
  <si>
    <t>OF</t>
  </si>
  <si>
    <t>EN</t>
  </si>
  <si>
    <t>YA</t>
  </si>
  <si>
    <t>RH</t>
  </si>
  <si>
    <t>EF</t>
  </si>
  <si>
    <t>DN</t>
  </si>
  <si>
    <t>FB</t>
  </si>
  <si>
    <t>NZ</t>
  </si>
  <si>
    <t>IB</t>
  </si>
  <si>
    <t>JH</t>
  </si>
  <si>
    <t>DW</t>
  </si>
  <si>
    <t>IR</t>
  </si>
  <si>
    <t>NR</t>
  </si>
  <si>
    <t>AP</t>
  </si>
  <si>
    <t>SH</t>
  </si>
  <si>
    <t>HK</t>
  </si>
  <si>
    <t>II</t>
  </si>
  <si>
    <t>09.00-10.30</t>
  </si>
  <si>
    <t>III</t>
  </si>
  <si>
    <t>11.00-12.30</t>
  </si>
  <si>
    <t>MR</t>
  </si>
  <si>
    <t>DA</t>
  </si>
  <si>
    <t>YU</t>
  </si>
  <si>
    <t>BM</t>
  </si>
  <si>
    <t>09.30-11.00</t>
  </si>
  <si>
    <t xml:space="preserve"> </t>
  </si>
  <si>
    <t>JADWAL SATGAS DAN PIKET</t>
  </si>
  <si>
    <t>PAS GASAL 2022/ 2023</t>
  </si>
  <si>
    <t>HARI</t>
  </si>
  <si>
    <t>PETUGAS</t>
  </si>
  <si>
    <t>Senin</t>
  </si>
  <si>
    <t>Selasa</t>
  </si>
  <si>
    <t>Rabu</t>
  </si>
  <si>
    <t>Kamis</t>
  </si>
  <si>
    <t>Jumat</t>
  </si>
  <si>
    <t>MR, YU, BM, DA</t>
  </si>
  <si>
    <t>MR, YU, PS, DW</t>
  </si>
  <si>
    <t>MR, YU, YF, HK VT</t>
  </si>
  <si>
    <t>SENIN</t>
  </si>
  <si>
    <t>SELASA</t>
  </si>
  <si>
    <t>RABU</t>
  </si>
  <si>
    <t>KAMIS</t>
  </si>
  <si>
    <t>JUMAT</t>
  </si>
  <si>
    <t>11TBSM1</t>
  </si>
  <si>
    <t>12TKRO1</t>
  </si>
  <si>
    <t>11TBSM2</t>
  </si>
  <si>
    <t>10TKRO1</t>
  </si>
  <si>
    <t>12TKRO2</t>
  </si>
  <si>
    <t>12TBSM1</t>
  </si>
  <si>
    <t>10TKRO2</t>
  </si>
  <si>
    <t>12TBSM2</t>
  </si>
  <si>
    <t>11TKRO1</t>
  </si>
  <si>
    <t>10TBSM1</t>
  </si>
  <si>
    <t>11TKRO2</t>
  </si>
  <si>
    <t>10TBSM2</t>
  </si>
  <si>
    <t>11MM1</t>
  </si>
  <si>
    <t>11MM2</t>
  </si>
  <si>
    <t>10MM1</t>
  </si>
  <si>
    <t>10MM2</t>
  </si>
  <si>
    <t>12MM2</t>
  </si>
  <si>
    <t>12MM1</t>
  </si>
  <si>
    <t>SATGAS</t>
  </si>
  <si>
    <t>JU</t>
  </si>
  <si>
    <t>MR, YU, PS, DW, YF</t>
  </si>
  <si>
    <t>MR, YU, HK, VT, BM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</si>
</sst>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9">
    <font>
      <sz val="11"/>
      <color theme="1"/>
      <name val="Calibri"/>
      <charset val="134"/>
      <scheme val="minor"/>
    </font>
    <font>
      <b/>
      <sz val="18"/>
      <color theme="1"/>
      <name val="Calisto MT"/>
      <charset val="134"/>
    </font>
    <font>
      <b/>
      <sz val="12"/>
      <color theme="1"/>
      <name val="Calisto MT"/>
      <charset val="134"/>
    </font>
    <font>
      <sz val="12"/>
      <name val="Calisto MT"/>
      <charset val="134"/>
    </font>
    <font>
      <sz val="8"/>
      <color theme="1"/>
      <name val="Calisto MT"/>
      <charset val="134"/>
    </font>
    <font>
      <b/>
      <sz val="12"/>
      <name val="Calisto MT"/>
      <charset val="134"/>
    </font>
    <font>
      <sz val="11"/>
      <name val="Calibri"/>
      <charset val="134"/>
      <scheme val="minor"/>
    </font>
    <font>
      <sz val="10"/>
      <name val="Calisto MT"/>
      <charset val="134"/>
    </font>
    <font>
      <sz val="11"/>
      <name val="Calibri"/>
      <charset val="134"/>
      <scheme val="minor"/>
    </font>
    <font>
      <b/>
      <sz val="11"/>
      <color theme="1"/>
      <name val="Tahoma"/>
      <charset val="134"/>
    </font>
    <font>
      <b/>
      <sz val="8"/>
      <color theme="1"/>
      <name val="Calisto MT"/>
      <charset val="134"/>
    </font>
    <font>
      <sz val="8"/>
      <name val="Calisto MT"/>
      <charset val="134"/>
    </font>
    <font>
      <sz val="11"/>
      <color theme="1"/>
      <name val="Times New Roman"/>
      <charset val="134"/>
    </font>
    <font>
      <sz val="8"/>
      <name val="Calisto MT"/>
      <family val="1"/>
    </font>
    <font>
      <sz val="8"/>
      <color theme="1"/>
      <name val="Calisto MT"/>
      <family val="1"/>
    </font>
    <font>
      <sz val="11"/>
      <color theme="1"/>
      <name val="Calibri"/>
      <family val="2"/>
      <scheme val="minor"/>
    </font>
    <font>
      <b/>
      <sz val="8"/>
      <color theme="1"/>
      <name val="Calisto MT"/>
      <family val="1"/>
    </font>
    <font>
      <b/>
      <sz val="8"/>
      <color rgb="FF00B050"/>
      <name val="Calisto MT"/>
      <family val="1"/>
    </font>
    <font>
      <b/>
      <sz val="8"/>
      <color rgb="FFFF0000"/>
      <name val="Calisto MT"/>
      <family val="1"/>
    </font>
  </fonts>
  <fills count="7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142">
    <xf numFmtId="0" fontId="0" fillId="0" borderId="0" xfId="0">
      <alignment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164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/>
    </xf>
    <xf numFmtId="164" fontId="7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11" fillId="3" borderId="1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/>
    </xf>
    <xf numFmtId="0" fontId="4" fillId="3" borderId="1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/>
    </xf>
    <xf numFmtId="0" fontId="12" fillId="0" borderId="0" xfId="0" applyFont="1">
      <alignment vertical="center"/>
    </xf>
    <xf numFmtId="0" fontId="11" fillId="3" borderId="11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11" fillId="3" borderId="12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4" fillId="3" borderId="11" xfId="0" applyFont="1" applyFill="1" applyBorder="1" applyAlignment="1">
      <alignment horizontal="center" vertical="center"/>
    </xf>
    <xf numFmtId="0" fontId="14" fillId="3" borderId="0" xfId="0" applyFont="1" applyFill="1" applyAlignment="1">
      <alignment horizontal="center" vertical="center"/>
    </xf>
    <xf numFmtId="0" fontId="0" fillId="0" borderId="1" xfId="0" applyBorder="1">
      <alignment vertical="center"/>
    </xf>
    <xf numFmtId="0" fontId="15" fillId="0" borderId="0" xfId="0" applyFont="1">
      <alignment vertical="center"/>
    </xf>
    <xf numFmtId="0" fontId="4" fillId="3" borderId="1" xfId="0" applyFont="1" applyFill="1" applyBorder="1" applyAlignment="1">
      <alignment horizontal="center" vertical="center" wrapText="1"/>
    </xf>
    <xf numFmtId="0" fontId="11" fillId="3" borderId="6" xfId="0" applyFont="1" applyFill="1" applyBorder="1" applyAlignment="1">
      <alignment horizontal="center" vertical="center" wrapText="1"/>
    </xf>
    <xf numFmtId="0" fontId="8" fillId="3" borderId="0" xfId="0" applyFont="1" applyFill="1">
      <alignment vertical="center"/>
    </xf>
    <xf numFmtId="0" fontId="11" fillId="3" borderId="1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/>
    </xf>
    <xf numFmtId="0" fontId="0" fillId="3" borderId="0" xfId="0" applyFill="1">
      <alignment vertical="center"/>
    </xf>
    <xf numFmtId="0" fontId="14" fillId="3" borderId="12" xfId="0" applyFont="1" applyFill="1" applyBorder="1" applyAlignment="1">
      <alignment horizontal="center" vertical="center"/>
    </xf>
    <xf numFmtId="0" fontId="14" fillId="3" borderId="14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4" fillId="5" borderId="9" xfId="0" applyFont="1" applyFill="1" applyBorder="1" applyAlignment="1">
      <alignment horizontal="center" vertical="center"/>
    </xf>
    <xf numFmtId="0" fontId="4" fillId="5" borderId="10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0" fontId="4" fillId="5" borderId="11" xfId="0" applyFont="1" applyFill="1" applyBorder="1" applyAlignment="1">
      <alignment horizontal="center" vertical="center"/>
    </xf>
    <xf numFmtId="0" fontId="4" fillId="5" borderId="12" xfId="0" applyFont="1" applyFill="1" applyBorder="1" applyAlignment="1">
      <alignment horizontal="center" vertical="center"/>
    </xf>
    <xf numFmtId="0" fontId="4" fillId="5" borderId="11" xfId="0" applyFont="1" applyFill="1" applyBorder="1" applyAlignment="1">
      <alignment horizontal="center" vertical="center" wrapText="1"/>
    </xf>
    <xf numFmtId="0" fontId="14" fillId="5" borderId="12" xfId="0" applyFont="1" applyFill="1" applyBorder="1" applyAlignment="1">
      <alignment horizontal="center" vertical="center"/>
    </xf>
    <xf numFmtId="0" fontId="4" fillId="5" borderId="13" xfId="0" applyFont="1" applyFill="1" applyBorder="1" applyAlignment="1">
      <alignment horizontal="center" vertical="center" wrapText="1"/>
    </xf>
    <xf numFmtId="0" fontId="4" fillId="5" borderId="0" xfId="0" applyFont="1" applyFill="1" applyAlignment="1">
      <alignment horizontal="center" vertical="center"/>
    </xf>
    <xf numFmtId="0" fontId="4" fillId="5" borderId="14" xfId="0" applyFont="1" applyFill="1" applyBorder="1" applyAlignment="1">
      <alignment horizontal="center" vertical="center"/>
    </xf>
    <xf numFmtId="0" fontId="4" fillId="5" borderId="0" xfId="0" applyFont="1" applyFill="1" applyAlignment="1">
      <alignment horizontal="center" vertical="center" wrapText="1"/>
    </xf>
    <xf numFmtId="0" fontId="4" fillId="5" borderId="13" xfId="0" applyFont="1" applyFill="1" applyBorder="1" applyAlignment="1">
      <alignment horizontal="center" vertical="center"/>
    </xf>
    <xf numFmtId="0" fontId="14" fillId="5" borderId="0" xfId="0" applyFont="1" applyFill="1" applyAlignment="1">
      <alignment horizontal="center" vertical="center"/>
    </xf>
    <xf numFmtId="0" fontId="4" fillId="5" borderId="9" xfId="0" applyFont="1" applyFill="1" applyBorder="1" applyAlignment="1">
      <alignment horizontal="center" vertical="center" wrapText="1"/>
    </xf>
    <xf numFmtId="0" fontId="4" fillId="5" borderId="8" xfId="0" applyFont="1" applyFill="1" applyBorder="1" applyAlignment="1">
      <alignment horizontal="center" vertical="center"/>
    </xf>
    <xf numFmtId="0" fontId="14" fillId="5" borderId="14" xfId="0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4" borderId="5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164" fontId="11" fillId="3" borderId="6" xfId="0" applyNumberFormat="1" applyFont="1" applyFill="1" applyBorder="1" applyAlignment="1">
      <alignment horizontal="center" vertical="center" wrapText="1"/>
    </xf>
    <xf numFmtId="164" fontId="11" fillId="3" borderId="1" xfId="0" applyNumberFormat="1" applyFont="1" applyFill="1" applyBorder="1" applyAlignment="1">
      <alignment horizontal="center" vertical="center" wrapText="1"/>
    </xf>
    <xf numFmtId="164" fontId="4" fillId="5" borderId="1" xfId="0" applyNumberFormat="1" applyFont="1" applyFill="1" applyBorder="1" applyAlignment="1">
      <alignment horizontal="center" vertical="center" wrapText="1"/>
    </xf>
    <xf numFmtId="164" fontId="4" fillId="3" borderId="1" xfId="0" applyNumberFormat="1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 wrapText="1"/>
    </xf>
    <xf numFmtId="0" fontId="4" fillId="5" borderId="15" xfId="0" applyFont="1" applyFill="1" applyBorder="1" applyAlignment="1">
      <alignment horizontal="center" vertical="center" wrapText="1"/>
    </xf>
    <xf numFmtId="0" fontId="4" fillId="5" borderId="6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/>
    </xf>
    <xf numFmtId="0" fontId="11" fillId="3" borderId="8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 wrapText="1"/>
    </xf>
    <xf numFmtId="0" fontId="4" fillId="5" borderId="8" xfId="0" applyFont="1" applyFill="1" applyBorder="1" applyAlignment="1">
      <alignment horizontal="center" vertical="center" wrapText="1"/>
    </xf>
    <xf numFmtId="0" fontId="11" fillId="3" borderId="7" xfId="0" applyFont="1" applyFill="1" applyBorder="1" applyAlignment="1">
      <alignment horizontal="center" vertical="center"/>
    </xf>
    <xf numFmtId="0" fontId="11" fillId="3" borderId="9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5" borderId="9" xfId="0" applyFont="1" applyFill="1" applyBorder="1" applyAlignment="1">
      <alignment horizontal="center" vertical="center"/>
    </xf>
    <xf numFmtId="0" fontId="11" fillId="3" borderId="6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/>
    </xf>
    <xf numFmtId="0" fontId="11" fillId="3" borderId="10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0" fontId="4" fillId="5" borderId="10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13" fillId="5" borderId="7" xfId="0" applyFont="1" applyFill="1" applyBorder="1" applyAlignment="1">
      <alignment horizontal="center" vertical="center"/>
    </xf>
    <xf numFmtId="0" fontId="13" fillId="5" borderId="9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13" fillId="5" borderId="3" xfId="0" applyFont="1" applyFill="1" applyBorder="1" applyAlignment="1">
      <alignment horizontal="center" vertical="center" wrapText="1"/>
    </xf>
    <xf numFmtId="0" fontId="13" fillId="5" borderId="8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13" fillId="5" borderId="4" xfId="0" applyFont="1" applyFill="1" applyBorder="1" applyAlignment="1">
      <alignment horizontal="center" vertical="center"/>
    </xf>
    <xf numFmtId="0" fontId="13" fillId="5" borderId="10" xfId="0" applyFont="1" applyFill="1" applyBorder="1" applyAlignment="1">
      <alignment horizontal="center" vertical="center"/>
    </xf>
    <xf numFmtId="0" fontId="14" fillId="5" borderId="7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 wrapText="1"/>
    </xf>
    <xf numFmtId="0" fontId="4" fillId="5" borderId="9" xfId="0" applyFont="1" applyFill="1" applyBorder="1" applyAlignment="1">
      <alignment horizontal="center" vertical="center" wrapText="1"/>
    </xf>
    <xf numFmtId="0" fontId="14" fillId="3" borderId="7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11" fillId="3" borderId="5" xfId="0" applyFont="1" applyFill="1" applyBorder="1" applyAlignment="1">
      <alignment horizontal="center" vertical="center" wrapText="1"/>
    </xf>
    <xf numFmtId="0" fontId="11" fillId="3" borderId="15" xfId="0" applyFont="1" applyFill="1" applyBorder="1" applyAlignment="1">
      <alignment horizontal="center" vertical="center" wrapText="1"/>
    </xf>
    <xf numFmtId="0" fontId="14" fillId="5" borderId="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4" fillId="6" borderId="10" xfId="0" applyFont="1" applyFill="1" applyBorder="1" applyAlignment="1">
      <alignment horizontal="center" vertical="center"/>
    </xf>
    <xf numFmtId="0" fontId="4" fillId="6" borderId="9" xfId="0" applyFont="1" applyFill="1" applyBorder="1" applyAlignment="1">
      <alignment horizontal="center" vertical="center" wrapText="1"/>
    </xf>
    <xf numFmtId="0" fontId="4" fillId="6" borderId="9" xfId="0" applyFont="1" applyFill="1" applyBorder="1" applyAlignment="1">
      <alignment horizontal="center" vertical="center"/>
    </xf>
    <xf numFmtId="0" fontId="4" fillId="6" borderId="8" xfId="0" applyFont="1" applyFill="1" applyBorder="1" applyAlignment="1">
      <alignment horizontal="center" vertical="center"/>
    </xf>
    <xf numFmtId="0" fontId="14" fillId="6" borderId="10" xfId="0" applyFont="1" applyFill="1" applyBorder="1" applyAlignment="1">
      <alignment horizontal="center" vertical="center"/>
    </xf>
    <xf numFmtId="0" fontId="4" fillId="6" borderId="2" xfId="0" applyFont="1" applyFill="1" applyBorder="1" applyAlignment="1">
      <alignment horizontal="center" vertical="center"/>
    </xf>
    <xf numFmtId="0" fontId="4" fillId="6" borderId="12" xfId="0" applyFont="1" applyFill="1" applyBorder="1" applyAlignment="1">
      <alignment horizontal="center" vertical="center"/>
    </xf>
    <xf numFmtId="0" fontId="4" fillId="6" borderId="8" xfId="0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center" vertical="center" wrapText="1"/>
    </xf>
    <xf numFmtId="0" fontId="4" fillId="6" borderId="13" xfId="0" applyFont="1" applyFill="1" applyBorder="1" applyAlignment="1">
      <alignment horizontal="center" vertical="center"/>
    </xf>
    <xf numFmtId="0" fontId="4" fillId="6" borderId="0" xfId="0" applyFont="1" applyFill="1" applyAlignment="1">
      <alignment horizontal="center" vertical="center"/>
    </xf>
    <xf numFmtId="0" fontId="17" fillId="4" borderId="5" xfId="0" applyFont="1" applyFill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8" fillId="4" borderId="4" xfId="0" applyFont="1" applyFill="1" applyBorder="1" applyAlignment="1">
      <alignment horizontal="center" vertical="center" wrapText="1"/>
    </xf>
    <xf numFmtId="0" fontId="18" fillId="4" borderId="5" xfId="0" applyFont="1" applyFill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35</xdr:col>
      <xdr:colOff>52518</xdr:colOff>
      <xdr:row>0</xdr:row>
      <xdr:rowOff>29210</xdr:rowOff>
    </xdr:to>
    <xdr:pic>
      <xdr:nvPicPr>
        <xdr:cNvPr id="3" name="Gambar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0"/>
          <a:ext cx="11207750" cy="2921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0"/>
  <sheetViews>
    <sheetView tabSelected="1" zoomScale="70" zoomScaleNormal="70" workbookViewId="0">
      <selection activeCell="N13" sqref="N13"/>
    </sheetView>
  </sheetViews>
  <sheetFormatPr defaultColWidth="9.140625" defaultRowHeight="15"/>
  <cols>
    <col min="1" max="1" width="4.28515625" customWidth="1"/>
    <col min="2" max="2" width="7.140625" bestFit="1" customWidth="1"/>
    <col min="3" max="3" width="23.5703125" bestFit="1" customWidth="1"/>
    <col min="4" max="4" width="5.5703125" customWidth="1"/>
    <col min="5" max="5" width="12" customWidth="1"/>
    <col min="6" max="6" width="5.28515625" customWidth="1"/>
    <col min="7" max="7" width="3.5703125" customWidth="1"/>
    <col min="8" max="8" width="3.85546875" customWidth="1"/>
    <col min="9" max="9" width="3.7109375" customWidth="1"/>
    <col min="10" max="10" width="3.85546875" customWidth="1"/>
    <col min="11" max="11" width="3.7109375" customWidth="1"/>
    <col min="12" max="12" width="3.85546875" customWidth="1"/>
    <col min="13" max="13" width="3.7109375" customWidth="1"/>
    <col min="14" max="14" width="3.85546875" customWidth="1"/>
    <col min="15" max="15" width="3.7109375" customWidth="1"/>
    <col min="16" max="16" width="3.85546875" customWidth="1"/>
    <col min="17" max="17" width="3.7109375" customWidth="1"/>
    <col min="18" max="18" width="3.85546875" customWidth="1"/>
    <col min="19" max="19" width="3.7109375" customWidth="1"/>
    <col min="20" max="20" width="3.85546875" customWidth="1"/>
    <col min="21" max="21" width="3.7109375" customWidth="1"/>
    <col min="22" max="22" width="3.85546875" customWidth="1"/>
    <col min="23" max="23" width="3.7109375" customWidth="1"/>
    <col min="24" max="24" width="3.85546875" customWidth="1"/>
    <col min="25" max="25" width="3.7109375" customWidth="1"/>
    <col min="26" max="26" width="3.85546875" customWidth="1"/>
    <col min="27" max="27" width="3.7109375" customWidth="1"/>
    <col min="28" max="28" width="3.85546875" customWidth="1"/>
    <col min="29" max="31" width="3.7109375" customWidth="1"/>
    <col min="32" max="32" width="3.85546875" customWidth="1"/>
    <col min="33" max="33" width="3.7109375" customWidth="1"/>
    <col min="34" max="34" width="3.85546875" customWidth="1"/>
    <col min="35" max="35" width="3.7109375" customWidth="1"/>
    <col min="36" max="36" width="3.85546875" customWidth="1"/>
    <col min="37" max="37" width="3.7109375" customWidth="1"/>
    <col min="38" max="38" width="3.85546875" customWidth="1"/>
    <col min="39" max="39" width="3.7109375" customWidth="1"/>
    <col min="40" max="40" width="16.85546875" bestFit="1" customWidth="1"/>
  </cols>
  <sheetData>
    <row r="1" spans="1:40">
      <c r="A1" s="15"/>
      <c r="B1" s="15"/>
    </row>
    <row r="2" spans="1:40">
      <c r="A2" s="68" t="s">
        <v>0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  <c r="AG2" s="68"/>
      <c r="AH2" s="68"/>
      <c r="AI2" s="68"/>
      <c r="AJ2" s="68"/>
      <c r="AK2" s="68"/>
      <c r="AL2" s="68"/>
      <c r="AM2" s="68"/>
      <c r="AN2" s="68"/>
    </row>
    <row r="3" spans="1:40">
      <c r="A3" s="68" t="s">
        <v>1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  <c r="AF3" s="68"/>
      <c r="AG3" s="68"/>
      <c r="AH3" s="68"/>
      <c r="AI3" s="68"/>
      <c r="AJ3" s="68"/>
      <c r="AK3" s="68"/>
      <c r="AL3" s="68"/>
      <c r="AM3" s="68"/>
      <c r="AN3" s="68"/>
    </row>
    <row r="4" spans="1:40">
      <c r="F4" s="40"/>
    </row>
    <row r="5" spans="1:40" ht="22.5">
      <c r="A5" s="16" t="s">
        <v>2</v>
      </c>
      <c r="B5" s="16" t="s">
        <v>66</v>
      </c>
      <c r="C5" s="16" t="s">
        <v>3</v>
      </c>
      <c r="D5" s="16" t="s">
        <v>4</v>
      </c>
      <c r="E5" s="17" t="s">
        <v>5</v>
      </c>
      <c r="F5" s="137" t="s">
        <v>6</v>
      </c>
      <c r="G5" s="138"/>
      <c r="H5" s="139" t="s">
        <v>7</v>
      </c>
      <c r="I5" s="140"/>
      <c r="J5" s="141" t="s">
        <v>8</v>
      </c>
      <c r="K5" s="141"/>
      <c r="L5" s="69" t="s">
        <v>9</v>
      </c>
      <c r="M5" s="69"/>
      <c r="N5" s="70" t="s">
        <v>10</v>
      </c>
      <c r="O5" s="70"/>
      <c r="P5" s="69" t="s">
        <v>11</v>
      </c>
      <c r="Q5" s="69"/>
      <c r="R5" s="70" t="s">
        <v>12</v>
      </c>
      <c r="S5" s="70"/>
      <c r="T5" s="69" t="s">
        <v>13</v>
      </c>
      <c r="U5" s="69"/>
      <c r="V5" s="70" t="s">
        <v>14</v>
      </c>
      <c r="W5" s="70"/>
      <c r="X5" s="69" t="s">
        <v>15</v>
      </c>
      <c r="Y5" s="69"/>
      <c r="Z5" s="70" t="s">
        <v>16</v>
      </c>
      <c r="AA5" s="70"/>
      <c r="AB5" s="69" t="s">
        <v>17</v>
      </c>
      <c r="AC5" s="69"/>
      <c r="AD5" s="70" t="s">
        <v>18</v>
      </c>
      <c r="AE5" s="70"/>
      <c r="AF5" s="135" t="s">
        <v>19</v>
      </c>
      <c r="AG5" s="135"/>
      <c r="AH5" s="136" t="s">
        <v>20</v>
      </c>
      <c r="AI5" s="136"/>
      <c r="AJ5" s="135" t="s">
        <v>21</v>
      </c>
      <c r="AK5" s="135"/>
      <c r="AL5" s="136" t="s">
        <v>22</v>
      </c>
      <c r="AM5" s="136"/>
      <c r="AN5" s="67" t="s">
        <v>99</v>
      </c>
    </row>
    <row r="6" spans="1:40" s="43" customFormat="1" ht="15" customHeight="1">
      <c r="A6" s="91">
        <v>1</v>
      </c>
      <c r="B6" s="77" t="s">
        <v>76</v>
      </c>
      <c r="C6" s="73">
        <v>44893</v>
      </c>
      <c r="D6" s="42" t="s">
        <v>23</v>
      </c>
      <c r="E6" s="18" t="s">
        <v>24</v>
      </c>
      <c r="F6" s="83" t="s">
        <v>25</v>
      </c>
      <c r="G6" s="87" t="s">
        <v>26</v>
      </c>
      <c r="H6" s="83"/>
      <c r="I6" s="95" t="s">
        <v>45</v>
      </c>
      <c r="J6" s="87"/>
      <c r="K6" s="87" t="s">
        <v>29</v>
      </c>
      <c r="L6" s="83" t="s">
        <v>30</v>
      </c>
      <c r="M6" s="95" t="s">
        <v>31</v>
      </c>
      <c r="N6" s="87" t="s">
        <v>32</v>
      </c>
      <c r="O6" s="87"/>
      <c r="P6" s="83" t="s">
        <v>33</v>
      </c>
      <c r="Q6" s="95" t="s">
        <v>34</v>
      </c>
      <c r="R6" s="87" t="s">
        <v>35</v>
      </c>
      <c r="S6" s="87" t="s">
        <v>36</v>
      </c>
      <c r="T6" s="83" t="s">
        <v>37</v>
      </c>
      <c r="U6" s="95" t="s">
        <v>38</v>
      </c>
      <c r="V6" s="87" t="s">
        <v>39</v>
      </c>
      <c r="W6" s="87" t="s">
        <v>40</v>
      </c>
      <c r="X6" s="83" t="s">
        <v>41</v>
      </c>
      <c r="Y6" s="95" t="s">
        <v>42</v>
      </c>
      <c r="Z6" s="87" t="s">
        <v>43</v>
      </c>
      <c r="AA6" s="87" t="s">
        <v>44</v>
      </c>
      <c r="AB6" s="83"/>
      <c r="AC6" s="95" t="s">
        <v>46</v>
      </c>
      <c r="AD6" s="87"/>
      <c r="AE6" s="87" t="s">
        <v>100</v>
      </c>
      <c r="AF6" s="83" t="s">
        <v>48</v>
      </c>
      <c r="AG6" s="95" t="s">
        <v>49</v>
      </c>
      <c r="AH6" s="87" t="s">
        <v>50</v>
      </c>
      <c r="AI6" s="87" t="s">
        <v>51</v>
      </c>
      <c r="AJ6" s="83" t="s">
        <v>52</v>
      </c>
      <c r="AK6" s="95"/>
      <c r="AL6" s="87" t="s">
        <v>47</v>
      </c>
      <c r="AM6" s="95"/>
      <c r="AN6" s="119" t="s">
        <v>73</v>
      </c>
    </row>
    <row r="7" spans="1:40" s="43" customFormat="1">
      <c r="A7" s="92"/>
      <c r="B7" s="78"/>
      <c r="C7" s="74"/>
      <c r="D7" s="44" t="s">
        <v>54</v>
      </c>
      <c r="E7" s="18" t="s">
        <v>55</v>
      </c>
      <c r="F7" s="84"/>
      <c r="G7" s="88"/>
      <c r="H7" s="84"/>
      <c r="I7" s="96"/>
      <c r="J7" s="88"/>
      <c r="K7" s="88"/>
      <c r="L7" s="84"/>
      <c r="M7" s="96"/>
      <c r="N7" s="88"/>
      <c r="O7" s="88"/>
      <c r="P7" s="84"/>
      <c r="Q7" s="96"/>
      <c r="R7" s="88"/>
      <c r="S7" s="88"/>
      <c r="T7" s="84"/>
      <c r="U7" s="96"/>
      <c r="V7" s="88"/>
      <c r="W7" s="88"/>
      <c r="X7" s="84"/>
      <c r="Y7" s="96"/>
      <c r="Z7" s="88"/>
      <c r="AA7" s="88"/>
      <c r="AB7" s="84"/>
      <c r="AC7" s="96"/>
      <c r="AD7" s="88"/>
      <c r="AE7" s="88"/>
      <c r="AF7" s="84"/>
      <c r="AG7" s="96"/>
      <c r="AH7" s="88"/>
      <c r="AI7" s="88"/>
      <c r="AJ7" s="84"/>
      <c r="AK7" s="96"/>
      <c r="AL7" s="88"/>
      <c r="AM7" s="96"/>
      <c r="AN7" s="120"/>
    </row>
    <row r="8" spans="1:40" s="43" customFormat="1">
      <c r="A8" s="92"/>
      <c r="B8" s="79"/>
      <c r="C8" s="74"/>
      <c r="D8" s="44" t="s">
        <v>56</v>
      </c>
      <c r="E8" s="18" t="s">
        <v>57</v>
      </c>
      <c r="F8" s="18" t="s">
        <v>35</v>
      </c>
      <c r="G8" s="19" t="s">
        <v>29</v>
      </c>
      <c r="H8" s="45" t="s">
        <v>53</v>
      </c>
      <c r="I8" s="30" t="s">
        <v>42</v>
      </c>
      <c r="J8" s="28"/>
      <c r="K8" s="19" t="s">
        <v>31</v>
      </c>
      <c r="L8" s="45" t="s">
        <v>47</v>
      </c>
      <c r="M8" s="30"/>
      <c r="N8" s="28" t="s">
        <v>30</v>
      </c>
      <c r="O8" s="19" t="s">
        <v>34</v>
      </c>
      <c r="P8" s="45" t="s">
        <v>32</v>
      </c>
      <c r="Q8" s="30" t="s">
        <v>49</v>
      </c>
      <c r="R8" s="28" t="s">
        <v>33</v>
      </c>
      <c r="S8" s="19"/>
      <c r="T8" s="45"/>
      <c r="U8" s="30" t="s">
        <v>40</v>
      </c>
      <c r="V8" s="28" t="s">
        <v>37</v>
      </c>
      <c r="W8" s="19" t="s">
        <v>38</v>
      </c>
      <c r="X8" s="45" t="s">
        <v>39</v>
      </c>
      <c r="Y8" s="30" t="s">
        <v>44</v>
      </c>
      <c r="Z8" s="28"/>
      <c r="AA8" s="19" t="s">
        <v>46</v>
      </c>
      <c r="AB8" s="45" t="s">
        <v>43</v>
      </c>
      <c r="AC8" s="30" t="s">
        <v>100</v>
      </c>
      <c r="AD8" s="28" t="s">
        <v>45</v>
      </c>
      <c r="AE8" s="19"/>
      <c r="AF8" s="45"/>
      <c r="AG8" s="30" t="s">
        <v>51</v>
      </c>
      <c r="AH8" s="28" t="s">
        <v>48</v>
      </c>
      <c r="AI8" s="19" t="s">
        <v>41</v>
      </c>
      <c r="AJ8" s="45" t="s">
        <v>50</v>
      </c>
      <c r="AK8" s="30" t="s">
        <v>52</v>
      </c>
      <c r="AL8" s="28"/>
      <c r="AM8" s="30" t="s">
        <v>26</v>
      </c>
      <c r="AN8" s="91"/>
    </row>
    <row r="9" spans="1:40" ht="15" customHeight="1">
      <c r="A9" s="72">
        <v>2</v>
      </c>
      <c r="B9" s="80" t="s">
        <v>77</v>
      </c>
      <c r="C9" s="75">
        <v>44894</v>
      </c>
      <c r="D9" s="49" t="s">
        <v>23</v>
      </c>
      <c r="E9" s="50" t="s">
        <v>24</v>
      </c>
      <c r="F9" s="85" t="s">
        <v>52</v>
      </c>
      <c r="G9" s="89" t="s">
        <v>59</v>
      </c>
      <c r="H9" s="85" t="s">
        <v>35</v>
      </c>
      <c r="I9" s="97" t="s">
        <v>31</v>
      </c>
      <c r="J9" s="101"/>
      <c r="K9" s="101" t="s">
        <v>29</v>
      </c>
      <c r="L9" s="105" t="s">
        <v>27</v>
      </c>
      <c r="M9" s="108" t="s">
        <v>34</v>
      </c>
      <c r="N9" s="101"/>
      <c r="O9" s="101" t="s">
        <v>36</v>
      </c>
      <c r="P9" s="105" t="s">
        <v>30</v>
      </c>
      <c r="Q9" s="108" t="s">
        <v>38</v>
      </c>
      <c r="R9" s="89" t="s">
        <v>32</v>
      </c>
      <c r="S9" s="89" t="s">
        <v>40</v>
      </c>
      <c r="T9" s="85" t="s">
        <v>33</v>
      </c>
      <c r="U9" s="97" t="s">
        <v>42</v>
      </c>
      <c r="V9" s="89" t="s">
        <v>53</v>
      </c>
      <c r="W9" s="89" t="s">
        <v>44</v>
      </c>
      <c r="X9" s="85" t="s">
        <v>37</v>
      </c>
      <c r="Y9" s="97" t="s">
        <v>46</v>
      </c>
      <c r="Z9" s="89" t="s">
        <v>39</v>
      </c>
      <c r="AA9" s="89" t="s">
        <v>100</v>
      </c>
      <c r="AB9" s="85"/>
      <c r="AC9" s="97" t="s">
        <v>49</v>
      </c>
      <c r="AD9" s="89" t="s">
        <v>43</v>
      </c>
      <c r="AE9" s="89" t="s">
        <v>51</v>
      </c>
      <c r="AF9" s="85" t="s">
        <v>45</v>
      </c>
      <c r="AG9" s="97" t="s">
        <v>41</v>
      </c>
      <c r="AH9" s="89" t="s">
        <v>47</v>
      </c>
      <c r="AI9" s="89" t="s">
        <v>61</v>
      </c>
      <c r="AJ9" s="85"/>
      <c r="AK9" s="97" t="s">
        <v>26</v>
      </c>
      <c r="AL9" s="89" t="s">
        <v>50</v>
      </c>
      <c r="AM9" s="121"/>
      <c r="AN9" s="80" t="s">
        <v>101</v>
      </c>
    </row>
    <row r="10" spans="1:40">
      <c r="A10" s="72"/>
      <c r="B10" s="81"/>
      <c r="C10" s="75"/>
      <c r="D10" s="49" t="s">
        <v>54</v>
      </c>
      <c r="E10" s="50" t="s">
        <v>55</v>
      </c>
      <c r="F10" s="86"/>
      <c r="G10" s="90"/>
      <c r="H10" s="86"/>
      <c r="I10" s="98"/>
      <c r="J10" s="102"/>
      <c r="K10" s="102"/>
      <c r="L10" s="106"/>
      <c r="M10" s="109"/>
      <c r="N10" s="102"/>
      <c r="O10" s="102"/>
      <c r="P10" s="106"/>
      <c r="Q10" s="109"/>
      <c r="R10" s="90"/>
      <c r="S10" s="90"/>
      <c r="T10" s="86"/>
      <c r="U10" s="98"/>
      <c r="V10" s="90"/>
      <c r="W10" s="90"/>
      <c r="X10" s="86"/>
      <c r="Y10" s="98"/>
      <c r="Z10" s="90"/>
      <c r="AA10" s="90"/>
      <c r="AB10" s="86"/>
      <c r="AC10" s="98"/>
      <c r="AD10" s="90"/>
      <c r="AE10" s="90"/>
      <c r="AF10" s="86"/>
      <c r="AG10" s="98"/>
      <c r="AH10" s="90"/>
      <c r="AI10" s="90"/>
      <c r="AJ10" s="86"/>
      <c r="AK10" s="98"/>
      <c r="AL10" s="90"/>
      <c r="AM10" s="98"/>
      <c r="AN10" s="81"/>
    </row>
    <row r="11" spans="1:40">
      <c r="A11" s="72"/>
      <c r="B11" s="82"/>
      <c r="C11" s="75"/>
      <c r="D11" s="49" t="s">
        <v>56</v>
      </c>
      <c r="E11" s="50" t="s">
        <v>57</v>
      </c>
      <c r="F11" s="53" t="s">
        <v>50</v>
      </c>
      <c r="G11" s="54" t="s">
        <v>31</v>
      </c>
      <c r="H11" s="50" t="s">
        <v>35</v>
      </c>
      <c r="I11" s="55" t="s">
        <v>59</v>
      </c>
      <c r="J11" s="56" t="s">
        <v>52</v>
      </c>
      <c r="K11" s="54" t="s">
        <v>34</v>
      </c>
      <c r="L11" s="53"/>
      <c r="M11" s="55" t="s">
        <v>36</v>
      </c>
      <c r="N11" s="56" t="s">
        <v>27</v>
      </c>
      <c r="O11" s="54" t="s">
        <v>38</v>
      </c>
      <c r="P11" s="53"/>
      <c r="Q11" s="55" t="s">
        <v>40</v>
      </c>
      <c r="R11" s="56" t="s">
        <v>30</v>
      </c>
      <c r="S11" s="54" t="s">
        <v>42</v>
      </c>
      <c r="T11" s="53"/>
      <c r="U11" s="55" t="s">
        <v>44</v>
      </c>
      <c r="V11" s="56" t="s">
        <v>33</v>
      </c>
      <c r="W11" s="54" t="s">
        <v>46</v>
      </c>
      <c r="X11" s="53" t="s">
        <v>53</v>
      </c>
      <c r="Y11" s="55" t="s">
        <v>100</v>
      </c>
      <c r="Z11" s="56" t="s">
        <v>37</v>
      </c>
      <c r="AA11" s="54" t="s">
        <v>49</v>
      </c>
      <c r="AB11" s="53" t="s">
        <v>39</v>
      </c>
      <c r="AC11" s="55" t="s">
        <v>51</v>
      </c>
      <c r="AD11" s="56"/>
      <c r="AE11" s="54" t="s">
        <v>41</v>
      </c>
      <c r="AF11" s="53" t="s">
        <v>43</v>
      </c>
      <c r="AG11" s="55" t="s">
        <v>61</v>
      </c>
      <c r="AH11" s="56" t="s">
        <v>45</v>
      </c>
      <c r="AI11" s="54" t="s">
        <v>26</v>
      </c>
      <c r="AJ11" s="53" t="s">
        <v>47</v>
      </c>
      <c r="AK11" s="57"/>
      <c r="AL11" s="56" t="s">
        <v>29</v>
      </c>
      <c r="AM11" s="55"/>
      <c r="AN11" s="82"/>
    </row>
    <row r="12" spans="1:40" s="46" customFormat="1">
      <c r="A12" s="71">
        <v>3</v>
      </c>
      <c r="B12" s="77" t="s">
        <v>78</v>
      </c>
      <c r="C12" s="76">
        <v>44895</v>
      </c>
      <c r="D12" s="41" t="s">
        <v>23</v>
      </c>
      <c r="E12" s="22" t="s">
        <v>24</v>
      </c>
      <c r="F12" s="22"/>
      <c r="G12" s="23"/>
      <c r="H12" s="26"/>
      <c r="I12" s="32"/>
      <c r="J12" s="23"/>
      <c r="K12" s="23"/>
      <c r="L12" s="22"/>
      <c r="M12" s="32"/>
      <c r="N12" s="23"/>
      <c r="O12" s="23"/>
      <c r="P12" s="22"/>
      <c r="Q12" s="32"/>
      <c r="R12" s="23"/>
      <c r="S12" s="23"/>
      <c r="T12" s="22"/>
      <c r="U12" s="32"/>
      <c r="V12" s="23"/>
      <c r="W12" s="23"/>
      <c r="X12" s="22"/>
      <c r="Y12" s="32"/>
      <c r="Z12" s="23"/>
      <c r="AA12" s="23"/>
      <c r="AB12" s="22"/>
      <c r="AC12" s="32"/>
      <c r="AD12" s="23"/>
      <c r="AE12" s="23"/>
      <c r="AF12" s="22"/>
      <c r="AG12" s="32"/>
      <c r="AH12" s="23"/>
      <c r="AI12" s="38"/>
      <c r="AJ12" s="22"/>
      <c r="AK12" s="32"/>
      <c r="AL12" s="23"/>
      <c r="AM12" s="32"/>
      <c r="AN12" s="77" t="s">
        <v>102</v>
      </c>
    </row>
    <row r="13" spans="1:40" s="46" customFormat="1">
      <c r="A13" s="71"/>
      <c r="B13" s="79"/>
      <c r="C13" s="76"/>
      <c r="D13" s="41" t="s">
        <v>54</v>
      </c>
      <c r="E13" s="25" t="s">
        <v>62</v>
      </c>
      <c r="F13" s="20"/>
      <c r="G13" s="24"/>
      <c r="H13" s="25"/>
      <c r="I13" s="31"/>
      <c r="J13" s="21"/>
      <c r="K13" s="21"/>
      <c r="L13" s="25"/>
      <c r="M13" s="31"/>
      <c r="N13" s="24"/>
      <c r="O13" s="21"/>
      <c r="P13" s="20"/>
      <c r="Q13" s="31"/>
      <c r="R13" s="24"/>
      <c r="S13" s="21"/>
      <c r="T13" s="20"/>
      <c r="U13" s="31"/>
      <c r="V13" s="24"/>
      <c r="W13" s="21"/>
      <c r="X13" s="20"/>
      <c r="Y13" s="31"/>
      <c r="Z13" s="24"/>
      <c r="AA13" s="21"/>
      <c r="AB13" s="20"/>
      <c r="AC13" s="31"/>
      <c r="AD13" s="24"/>
      <c r="AE13" s="21"/>
      <c r="AF13" s="20"/>
      <c r="AG13" s="47"/>
      <c r="AH13" s="24"/>
      <c r="AI13" s="21"/>
      <c r="AJ13" s="20"/>
      <c r="AK13" s="31"/>
      <c r="AL13" s="24"/>
      <c r="AM13" s="31"/>
      <c r="AN13" s="79"/>
    </row>
    <row r="14" spans="1:40">
      <c r="A14" s="72">
        <v>4</v>
      </c>
      <c r="B14" s="80" t="s">
        <v>79</v>
      </c>
      <c r="C14" s="75">
        <v>44896</v>
      </c>
      <c r="D14" s="49" t="s">
        <v>23</v>
      </c>
      <c r="E14" s="58" t="s">
        <v>24</v>
      </c>
      <c r="F14" s="58"/>
      <c r="G14" s="59"/>
      <c r="H14" s="58"/>
      <c r="I14" s="60"/>
      <c r="J14" s="61"/>
      <c r="K14" s="59"/>
      <c r="L14" s="62"/>
      <c r="M14" s="60"/>
      <c r="N14" s="61"/>
      <c r="O14" s="59"/>
      <c r="P14" s="58"/>
      <c r="Q14" s="60"/>
      <c r="R14" s="59"/>
      <c r="S14" s="59"/>
      <c r="T14" s="58"/>
      <c r="U14" s="60"/>
      <c r="V14" s="59"/>
      <c r="W14" s="59"/>
      <c r="X14" s="58"/>
      <c r="Y14" s="60"/>
      <c r="Z14" s="59"/>
      <c r="AA14" s="59"/>
      <c r="AB14" s="58"/>
      <c r="AC14" s="60"/>
      <c r="AD14" s="59"/>
      <c r="AE14" s="63"/>
      <c r="AF14" s="58"/>
      <c r="AG14" s="60"/>
      <c r="AH14" s="59"/>
      <c r="AI14" s="59"/>
      <c r="AJ14" s="58"/>
      <c r="AK14" s="60"/>
      <c r="AL14" s="59"/>
      <c r="AM14" s="60"/>
      <c r="AN14" s="80" t="s">
        <v>73</v>
      </c>
    </row>
    <row r="15" spans="1:40">
      <c r="A15" s="72"/>
      <c r="B15" s="82"/>
      <c r="C15" s="75"/>
      <c r="D15" s="49" t="s">
        <v>54</v>
      </c>
      <c r="E15" s="50" t="s">
        <v>62</v>
      </c>
      <c r="F15" s="53"/>
      <c r="G15" s="54"/>
      <c r="H15" s="50"/>
      <c r="I15" s="55"/>
      <c r="J15" s="56"/>
      <c r="K15" s="54"/>
      <c r="L15" s="50"/>
      <c r="M15" s="55"/>
      <c r="N15" s="54"/>
      <c r="O15" s="54"/>
      <c r="P15" s="50"/>
      <c r="Q15" s="55"/>
      <c r="R15" s="56"/>
      <c r="S15" s="54"/>
      <c r="T15" s="53"/>
      <c r="U15" s="55"/>
      <c r="V15" s="56"/>
      <c r="W15" s="54"/>
      <c r="X15" s="53"/>
      <c r="Y15" s="55"/>
      <c r="Z15" s="56"/>
      <c r="AA15" s="54"/>
      <c r="AB15" s="53"/>
      <c r="AC15" s="57"/>
      <c r="AD15" s="56"/>
      <c r="AE15" s="54"/>
      <c r="AF15" s="53"/>
      <c r="AG15" s="55"/>
      <c r="AH15" s="56"/>
      <c r="AI15" s="54"/>
      <c r="AJ15" s="53"/>
      <c r="AK15" s="55"/>
      <c r="AL15" s="56"/>
      <c r="AM15" s="55"/>
      <c r="AN15" s="82"/>
    </row>
    <row r="16" spans="1:40" s="46" customFormat="1">
      <c r="A16" s="71">
        <v>5</v>
      </c>
      <c r="B16" s="77" t="s">
        <v>80</v>
      </c>
      <c r="C16" s="76">
        <v>44897</v>
      </c>
      <c r="D16" s="41" t="s">
        <v>23</v>
      </c>
      <c r="E16" s="25" t="s">
        <v>24</v>
      </c>
      <c r="F16" s="25"/>
      <c r="G16" s="21"/>
      <c r="H16" s="20"/>
      <c r="I16" s="31"/>
      <c r="J16" s="24"/>
      <c r="K16" s="21"/>
      <c r="L16" s="25"/>
      <c r="M16" s="31"/>
      <c r="N16" s="24"/>
      <c r="O16" s="21"/>
      <c r="P16" s="20"/>
      <c r="Q16" s="31"/>
      <c r="R16" s="24"/>
      <c r="S16" s="21"/>
      <c r="T16" s="25"/>
      <c r="U16" s="31"/>
      <c r="V16" s="21"/>
      <c r="W16" s="21"/>
      <c r="X16" s="25"/>
      <c r="Y16" s="31"/>
      <c r="Z16" s="21"/>
      <c r="AA16" s="37"/>
      <c r="AB16" s="25"/>
      <c r="AC16" s="31"/>
      <c r="AD16" s="21"/>
      <c r="AE16" s="21"/>
      <c r="AF16" s="25"/>
      <c r="AG16" s="31"/>
      <c r="AH16" s="21"/>
      <c r="AI16" s="21"/>
      <c r="AJ16" s="25"/>
      <c r="AK16" s="31"/>
      <c r="AL16" s="21"/>
      <c r="AM16" s="31"/>
      <c r="AN16" s="77" t="s">
        <v>74</v>
      </c>
    </row>
    <row r="17" spans="1:40" s="46" customFormat="1">
      <c r="A17" s="71"/>
      <c r="B17" s="79"/>
      <c r="C17" s="76"/>
      <c r="D17" s="41" t="s">
        <v>54</v>
      </c>
      <c r="E17" s="35" t="s">
        <v>62</v>
      </c>
      <c r="F17" s="26"/>
      <c r="G17" s="23"/>
      <c r="H17" s="22"/>
      <c r="I17" s="32"/>
      <c r="J17" s="23"/>
      <c r="K17" s="23"/>
      <c r="L17" s="22"/>
      <c r="M17" s="32"/>
      <c r="N17" s="23"/>
      <c r="O17" s="23"/>
      <c r="P17" s="22"/>
      <c r="Q17" s="32"/>
      <c r="R17" s="23"/>
      <c r="S17" s="23"/>
      <c r="T17" s="22"/>
      <c r="U17" s="32"/>
      <c r="V17" s="29"/>
      <c r="W17" s="23"/>
      <c r="X17" s="26"/>
      <c r="Y17" s="48"/>
      <c r="Z17" s="29"/>
      <c r="AA17" s="23"/>
      <c r="AB17" s="26"/>
      <c r="AC17" s="32"/>
      <c r="AD17" s="29"/>
      <c r="AE17" s="23"/>
      <c r="AF17" s="26"/>
      <c r="AG17" s="32"/>
      <c r="AH17" s="29"/>
      <c r="AI17" s="23"/>
      <c r="AJ17" s="26"/>
      <c r="AK17" s="32"/>
      <c r="AL17" s="29"/>
      <c r="AM17" s="32"/>
      <c r="AN17" s="79"/>
    </row>
    <row r="18" spans="1:40" ht="15" customHeight="1">
      <c r="A18" s="72">
        <v>6</v>
      </c>
      <c r="B18" s="80" t="s">
        <v>76</v>
      </c>
      <c r="C18" s="75">
        <v>44900</v>
      </c>
      <c r="D18" s="49" t="s">
        <v>23</v>
      </c>
      <c r="E18" s="50" t="s">
        <v>24</v>
      </c>
      <c r="F18" s="85"/>
      <c r="G18" s="89"/>
      <c r="H18" s="85"/>
      <c r="I18" s="97"/>
      <c r="J18" s="89"/>
      <c r="K18" s="89"/>
      <c r="L18" s="85"/>
      <c r="M18" s="97"/>
      <c r="N18" s="89"/>
      <c r="O18" s="89"/>
      <c r="P18" s="85"/>
      <c r="Q18" s="97"/>
      <c r="R18" s="111"/>
      <c r="S18" s="89"/>
      <c r="T18" s="114"/>
      <c r="U18" s="97"/>
      <c r="V18" s="111"/>
      <c r="W18" s="110"/>
      <c r="X18" s="85"/>
      <c r="Y18" s="97"/>
      <c r="Z18" s="89"/>
      <c r="AA18" s="89"/>
      <c r="AB18" s="85"/>
      <c r="AC18" s="97"/>
      <c r="AD18" s="89"/>
      <c r="AE18" s="89"/>
      <c r="AF18" s="85"/>
      <c r="AG18" s="97"/>
      <c r="AH18" s="89"/>
      <c r="AI18" s="89"/>
      <c r="AJ18" s="85"/>
      <c r="AK18" s="97"/>
      <c r="AL18" s="89"/>
      <c r="AM18" s="97"/>
      <c r="AN18" s="80" t="s">
        <v>75</v>
      </c>
    </row>
    <row r="19" spans="1:40">
      <c r="A19" s="72"/>
      <c r="B19" s="81"/>
      <c r="C19" s="75"/>
      <c r="D19" s="49" t="s">
        <v>54</v>
      </c>
      <c r="E19" s="50" t="s">
        <v>55</v>
      </c>
      <c r="F19" s="86"/>
      <c r="G19" s="90"/>
      <c r="H19" s="86"/>
      <c r="I19" s="98"/>
      <c r="J19" s="90"/>
      <c r="K19" s="90"/>
      <c r="L19" s="86"/>
      <c r="M19" s="98"/>
      <c r="N19" s="90"/>
      <c r="O19" s="90"/>
      <c r="P19" s="86"/>
      <c r="Q19" s="98"/>
      <c r="R19" s="112"/>
      <c r="S19" s="90"/>
      <c r="T19" s="115"/>
      <c r="U19" s="98"/>
      <c r="V19" s="112"/>
      <c r="W19" s="90"/>
      <c r="X19" s="86"/>
      <c r="Y19" s="98"/>
      <c r="Z19" s="90"/>
      <c r="AA19" s="90"/>
      <c r="AB19" s="86"/>
      <c r="AC19" s="98"/>
      <c r="AD19" s="90"/>
      <c r="AE19" s="90"/>
      <c r="AF19" s="86"/>
      <c r="AG19" s="98"/>
      <c r="AH19" s="90"/>
      <c r="AI19" s="90"/>
      <c r="AJ19" s="86"/>
      <c r="AK19" s="98"/>
      <c r="AL19" s="90"/>
      <c r="AM19" s="98"/>
      <c r="AN19" s="81"/>
    </row>
    <row r="20" spans="1:40">
      <c r="A20" s="72"/>
      <c r="B20" s="82"/>
      <c r="C20" s="75"/>
      <c r="D20" s="49" t="s">
        <v>56</v>
      </c>
      <c r="E20" s="50" t="s">
        <v>57</v>
      </c>
      <c r="F20" s="62"/>
      <c r="G20" s="59"/>
      <c r="H20" s="58"/>
      <c r="I20" s="60"/>
      <c r="J20" s="61"/>
      <c r="K20" s="59"/>
      <c r="L20" s="62"/>
      <c r="M20" s="60"/>
      <c r="N20" s="61"/>
      <c r="O20" s="59"/>
      <c r="P20" s="62"/>
      <c r="Q20" s="60"/>
      <c r="R20" s="61"/>
      <c r="S20" s="59"/>
      <c r="T20" s="62"/>
      <c r="U20" s="66"/>
      <c r="V20" s="61"/>
      <c r="W20" s="59"/>
      <c r="X20" s="62"/>
      <c r="Y20" s="60"/>
      <c r="Z20" s="61"/>
      <c r="AA20" s="59"/>
      <c r="AB20" s="58"/>
      <c r="AC20" s="60"/>
      <c r="AD20" s="59"/>
      <c r="AE20" s="59"/>
      <c r="AF20" s="58"/>
      <c r="AG20" s="60"/>
      <c r="AH20" s="59"/>
      <c r="AI20" s="59"/>
      <c r="AJ20" s="58"/>
      <c r="AK20" s="60"/>
      <c r="AL20" s="59"/>
      <c r="AM20" s="60"/>
      <c r="AN20" s="82"/>
    </row>
    <row r="21" spans="1:40" s="46" customFormat="1">
      <c r="A21" s="71">
        <v>7</v>
      </c>
      <c r="B21" s="77" t="s">
        <v>77</v>
      </c>
      <c r="C21" s="76">
        <v>44901</v>
      </c>
      <c r="D21" s="41" t="s">
        <v>23</v>
      </c>
      <c r="E21" s="25" t="s">
        <v>24</v>
      </c>
      <c r="F21" s="34"/>
      <c r="G21" s="33"/>
      <c r="H21" s="93"/>
      <c r="I21" s="99"/>
      <c r="J21" s="103"/>
      <c r="K21" s="103"/>
      <c r="L21" s="93"/>
      <c r="M21" s="99"/>
      <c r="N21" s="103"/>
      <c r="O21" s="103"/>
      <c r="P21" s="93"/>
      <c r="Q21" s="99"/>
      <c r="R21" s="103"/>
      <c r="S21" s="113"/>
      <c r="T21" s="93"/>
      <c r="U21" s="99"/>
      <c r="V21" s="103"/>
      <c r="W21" s="103"/>
      <c r="X21" s="93"/>
      <c r="Y21" s="99"/>
      <c r="Z21" s="103"/>
      <c r="AA21" s="103"/>
      <c r="AB21" s="93"/>
      <c r="AC21" s="99"/>
      <c r="AD21" s="116"/>
      <c r="AE21" s="103"/>
      <c r="AF21" s="117"/>
      <c r="AG21" s="99"/>
      <c r="AH21" s="116"/>
      <c r="AI21" s="103"/>
      <c r="AJ21" s="117"/>
      <c r="AK21" s="99"/>
      <c r="AL21" s="116"/>
      <c r="AM21" s="99"/>
      <c r="AN21" s="119" t="s">
        <v>73</v>
      </c>
    </row>
    <row r="22" spans="1:40" s="46" customFormat="1">
      <c r="A22" s="71"/>
      <c r="B22" s="78"/>
      <c r="C22" s="76"/>
      <c r="D22" s="41" t="s">
        <v>54</v>
      </c>
      <c r="E22" s="25" t="s">
        <v>55</v>
      </c>
      <c r="F22" s="132"/>
      <c r="G22" s="130"/>
      <c r="H22" s="94"/>
      <c r="I22" s="100"/>
      <c r="J22" s="104"/>
      <c r="K22" s="104"/>
      <c r="L22" s="107"/>
      <c r="M22" s="100"/>
      <c r="N22" s="104"/>
      <c r="O22" s="104"/>
      <c r="P22" s="107"/>
      <c r="Q22" s="100"/>
      <c r="R22" s="104"/>
      <c r="S22" s="104"/>
      <c r="T22" s="107"/>
      <c r="U22" s="100"/>
      <c r="V22" s="104"/>
      <c r="W22" s="104"/>
      <c r="X22" s="107"/>
      <c r="Y22" s="100"/>
      <c r="Z22" s="104"/>
      <c r="AA22" s="104"/>
      <c r="AB22" s="107"/>
      <c r="AC22" s="100"/>
      <c r="AD22" s="94"/>
      <c r="AE22" s="104"/>
      <c r="AF22" s="118"/>
      <c r="AG22" s="100"/>
      <c r="AH22" s="94"/>
      <c r="AI22" s="104"/>
      <c r="AJ22" s="118"/>
      <c r="AK22" s="100"/>
      <c r="AL22" s="94"/>
      <c r="AM22" s="100"/>
      <c r="AN22" s="120"/>
    </row>
    <row r="23" spans="1:40" s="46" customFormat="1">
      <c r="A23" s="71"/>
      <c r="B23" s="79"/>
      <c r="C23" s="76"/>
      <c r="D23" s="41" t="s">
        <v>56</v>
      </c>
      <c r="E23" s="25" t="s">
        <v>57</v>
      </c>
      <c r="F23" s="133"/>
      <c r="G23" s="134"/>
      <c r="H23" s="22"/>
      <c r="I23" s="32"/>
      <c r="J23" s="29"/>
      <c r="K23" s="23"/>
      <c r="L23" s="26"/>
      <c r="M23" s="32"/>
      <c r="N23" s="29"/>
      <c r="O23" s="23"/>
      <c r="P23" s="26"/>
      <c r="Q23" s="48"/>
      <c r="R23" s="29"/>
      <c r="S23" s="23"/>
      <c r="T23" s="26"/>
      <c r="U23" s="32"/>
      <c r="V23" s="29"/>
      <c r="W23" s="23"/>
      <c r="X23" s="26"/>
      <c r="Y23" s="32"/>
      <c r="Z23" s="29"/>
      <c r="AA23" s="23"/>
      <c r="AB23" s="26"/>
      <c r="AC23" s="32"/>
      <c r="AD23" s="23"/>
      <c r="AE23" s="23"/>
      <c r="AF23" s="22"/>
      <c r="AG23" s="32"/>
      <c r="AH23" s="29"/>
      <c r="AI23" s="23"/>
      <c r="AJ23" s="26"/>
      <c r="AK23" s="32"/>
      <c r="AL23" s="29"/>
      <c r="AM23" s="32"/>
      <c r="AN23" s="91"/>
    </row>
    <row r="24" spans="1:40">
      <c r="A24" s="72">
        <v>8</v>
      </c>
      <c r="B24" s="80" t="s">
        <v>78</v>
      </c>
      <c r="C24" s="75">
        <v>44902</v>
      </c>
      <c r="D24" s="49" t="s">
        <v>23</v>
      </c>
      <c r="E24" s="50" t="s">
        <v>24</v>
      </c>
      <c r="F24" s="129"/>
      <c r="G24" s="130"/>
      <c r="H24" s="85"/>
      <c r="I24" s="97"/>
      <c r="J24" s="89"/>
      <c r="K24" s="89"/>
      <c r="L24" s="85"/>
      <c r="M24" s="97"/>
      <c r="N24" s="89"/>
      <c r="O24" s="110"/>
      <c r="P24" s="85"/>
      <c r="Q24" s="97"/>
      <c r="R24" s="89"/>
      <c r="S24" s="89"/>
      <c r="T24" s="85"/>
      <c r="U24" s="97"/>
      <c r="V24" s="89"/>
      <c r="W24" s="89"/>
      <c r="X24" s="85"/>
      <c r="Y24" s="97"/>
      <c r="Z24" s="89"/>
      <c r="AA24" s="89"/>
      <c r="AB24" s="85"/>
      <c r="AC24" s="97"/>
      <c r="AD24" s="89"/>
      <c r="AE24" s="89"/>
      <c r="AF24" s="114"/>
      <c r="AG24" s="97"/>
      <c r="AH24" s="111"/>
      <c r="AI24" s="89"/>
      <c r="AJ24" s="85"/>
      <c r="AK24" s="97"/>
      <c r="AL24" s="89"/>
      <c r="AM24" s="97"/>
      <c r="AN24" s="80" t="s">
        <v>74</v>
      </c>
    </row>
    <row r="25" spans="1:40">
      <c r="A25" s="72"/>
      <c r="B25" s="81"/>
      <c r="C25" s="75"/>
      <c r="D25" s="49" t="s">
        <v>54</v>
      </c>
      <c r="E25" s="50" t="s">
        <v>55</v>
      </c>
      <c r="F25" s="133"/>
      <c r="G25" s="134"/>
      <c r="H25" s="86"/>
      <c r="I25" s="98"/>
      <c r="J25" s="90"/>
      <c r="K25" s="90"/>
      <c r="L25" s="86"/>
      <c r="M25" s="98"/>
      <c r="N25" s="90"/>
      <c r="O25" s="90"/>
      <c r="P25" s="86"/>
      <c r="Q25" s="98"/>
      <c r="R25" s="90"/>
      <c r="S25" s="90"/>
      <c r="T25" s="86"/>
      <c r="U25" s="98"/>
      <c r="V25" s="90"/>
      <c r="W25" s="90"/>
      <c r="X25" s="86"/>
      <c r="Y25" s="98"/>
      <c r="Z25" s="90"/>
      <c r="AA25" s="90"/>
      <c r="AB25" s="86"/>
      <c r="AC25" s="98"/>
      <c r="AD25" s="90"/>
      <c r="AE25" s="90"/>
      <c r="AF25" s="115"/>
      <c r="AG25" s="98"/>
      <c r="AH25" s="112"/>
      <c r="AI25" s="90"/>
      <c r="AJ25" s="86"/>
      <c r="AK25" s="98"/>
      <c r="AL25" s="90"/>
      <c r="AM25" s="98"/>
      <c r="AN25" s="81"/>
    </row>
    <row r="26" spans="1:40">
      <c r="A26" s="72"/>
      <c r="B26" s="82"/>
      <c r="C26" s="75"/>
      <c r="D26" s="49" t="s">
        <v>56</v>
      </c>
      <c r="E26" s="50" t="s">
        <v>57</v>
      </c>
      <c r="F26" s="129"/>
      <c r="G26" s="130"/>
      <c r="H26" s="131"/>
      <c r="I26" s="124"/>
      <c r="J26" s="125"/>
      <c r="K26" s="126"/>
      <c r="L26" s="127"/>
      <c r="M26" s="128"/>
      <c r="N26" s="125"/>
      <c r="O26" s="126"/>
      <c r="P26" s="127"/>
      <c r="Q26" s="124"/>
      <c r="R26" s="125"/>
      <c r="S26" s="126"/>
      <c r="T26" s="127"/>
      <c r="U26" s="124"/>
      <c r="V26" s="125"/>
      <c r="W26" s="126"/>
      <c r="X26" s="127"/>
      <c r="Y26" s="124"/>
      <c r="Z26" s="125"/>
      <c r="AA26" s="126"/>
      <c r="AB26" s="127"/>
      <c r="AC26" s="124"/>
      <c r="AD26" s="64"/>
      <c r="AE26" s="51"/>
      <c r="AF26" s="65"/>
      <c r="AG26" s="52"/>
      <c r="AH26" s="64"/>
      <c r="AI26" s="51"/>
      <c r="AJ26" s="65"/>
      <c r="AK26" s="52"/>
      <c r="AL26" s="64"/>
      <c r="AM26" s="52"/>
      <c r="AN26" s="82"/>
    </row>
    <row r="27" spans="1:40">
      <c r="F27" s="40" t="s">
        <v>81</v>
      </c>
      <c r="H27" s="40" t="s">
        <v>81</v>
      </c>
      <c r="J27" s="40" t="s">
        <v>84</v>
      </c>
      <c r="L27" s="40" t="s">
        <v>84</v>
      </c>
      <c r="N27" s="40" t="s">
        <v>84</v>
      </c>
      <c r="P27" s="40" t="s">
        <v>87</v>
      </c>
      <c r="R27" s="40" t="s">
        <v>87</v>
      </c>
      <c r="T27" s="40" t="s">
        <v>87</v>
      </c>
      <c r="V27" s="40" t="s">
        <v>90</v>
      </c>
      <c r="X27" s="40" t="s">
        <v>90</v>
      </c>
      <c r="Z27" s="40" t="s">
        <v>90</v>
      </c>
      <c r="AB27" s="40" t="s">
        <v>92</v>
      </c>
      <c r="AD27" s="40" t="s">
        <v>92</v>
      </c>
      <c r="AF27" s="40" t="s">
        <v>95</v>
      </c>
      <c r="AH27" s="40" t="s">
        <v>96</v>
      </c>
      <c r="AJ27" s="40" t="s">
        <v>96</v>
      </c>
      <c r="AL27" s="40" t="s">
        <v>95</v>
      </c>
    </row>
    <row r="28" spans="1:40">
      <c r="F28" s="40" t="s">
        <v>82</v>
      </c>
      <c r="H28" s="40" t="s">
        <v>83</v>
      </c>
      <c r="J28" s="40" t="s">
        <v>83</v>
      </c>
      <c r="L28" s="40" t="s">
        <v>86</v>
      </c>
      <c r="N28" s="40" t="s">
        <v>87</v>
      </c>
      <c r="P28" s="40" t="s">
        <v>88</v>
      </c>
      <c r="R28" s="40" t="s">
        <v>89</v>
      </c>
      <c r="T28" s="40" t="s">
        <v>90</v>
      </c>
      <c r="V28" s="40" t="s">
        <v>91</v>
      </c>
      <c r="X28" s="40" t="s">
        <v>91</v>
      </c>
      <c r="Z28" s="40" t="s">
        <v>92</v>
      </c>
      <c r="AB28" s="40" t="s">
        <v>93</v>
      </c>
      <c r="AD28" s="40" t="s">
        <v>95</v>
      </c>
      <c r="AF28" s="40" t="s">
        <v>94</v>
      </c>
      <c r="AH28" s="40" t="s">
        <v>97</v>
      </c>
      <c r="AJ28" s="40" t="s">
        <v>98</v>
      </c>
      <c r="AL28" s="40" t="s">
        <v>96</v>
      </c>
    </row>
    <row r="29" spans="1:40">
      <c r="H29" s="40" t="s">
        <v>84</v>
      </c>
      <c r="N29" s="40" t="s">
        <v>86</v>
      </c>
      <c r="T29" s="40" t="s">
        <v>89</v>
      </c>
      <c r="Z29" s="40" t="s">
        <v>93</v>
      </c>
      <c r="AB29" s="40" t="s">
        <v>94</v>
      </c>
      <c r="AD29" s="40" t="s">
        <v>94</v>
      </c>
      <c r="AJ29" s="40" t="s">
        <v>97</v>
      </c>
      <c r="AL29" s="40" t="s">
        <v>98</v>
      </c>
    </row>
    <row r="30" spans="1:40">
      <c r="H30" s="40" t="s">
        <v>85</v>
      </c>
      <c r="N30" s="40" t="s">
        <v>88</v>
      </c>
    </row>
    <row r="32" spans="1:40">
      <c r="F32" s="36" t="s">
        <v>25</v>
      </c>
      <c r="G32" s="39">
        <f>COUNTIF($F$6:$AM$26,"HD")</f>
        <v>1</v>
      </c>
      <c r="I32" s="36" t="s">
        <v>35</v>
      </c>
      <c r="J32" s="39">
        <f>COUNTIF($F$6:$AM$26,"RF")</f>
        <v>4</v>
      </c>
      <c r="L32" s="36" t="s">
        <v>45</v>
      </c>
      <c r="M32" s="39">
        <f>COUNTIF($F$6:$AM$26,"NZ")</f>
        <v>4</v>
      </c>
    </row>
    <row r="33" spans="1:13">
      <c r="F33" s="36" t="s">
        <v>26</v>
      </c>
      <c r="G33" s="39">
        <f>COUNTIF($F$6:$AM$26,"RI")</f>
        <v>4</v>
      </c>
      <c r="I33" s="36" t="s">
        <v>36</v>
      </c>
      <c r="J33" s="39">
        <f>COUNTIF($F$6:$AM$26,"AE")</f>
        <v>3</v>
      </c>
      <c r="L33" s="36" t="s">
        <v>46</v>
      </c>
      <c r="M33" s="39">
        <f>COUNTIF($F$6:$AM$26,"IB")</f>
        <v>4</v>
      </c>
    </row>
    <row r="34" spans="1:13">
      <c r="F34" s="36" t="s">
        <v>27</v>
      </c>
      <c r="G34" s="39">
        <f>COUNTIF($F$6:$AM$26,"AF")</f>
        <v>2</v>
      </c>
      <c r="I34" s="36" t="s">
        <v>37</v>
      </c>
      <c r="J34" s="39">
        <f>COUNTIF($F$6:$AM$26,"AA")</f>
        <v>4</v>
      </c>
      <c r="L34" s="36" t="s">
        <v>100</v>
      </c>
      <c r="M34" s="39">
        <f>COUNTIF($F$6:$AM$26,"JU")</f>
        <v>4</v>
      </c>
    </row>
    <row r="35" spans="1:13">
      <c r="A35" s="27"/>
      <c r="B35" s="27"/>
      <c r="F35" s="36" t="s">
        <v>28</v>
      </c>
      <c r="G35" s="39">
        <f>COUNTIF($F$6:$AM$26,"YF")</f>
        <v>0</v>
      </c>
      <c r="I35" s="36" t="s">
        <v>38</v>
      </c>
      <c r="J35" s="39">
        <f>COUNTIF($F$6:$AM$26,"OF")</f>
        <v>4</v>
      </c>
      <c r="L35" s="36" t="s">
        <v>48</v>
      </c>
      <c r="M35" s="39">
        <f>COUNTIF($F$6:$AM$26,"DW")</f>
        <v>2</v>
      </c>
    </row>
    <row r="36" spans="1:13">
      <c r="A36" s="27"/>
      <c r="B36" s="27"/>
      <c r="F36" s="36" t="s">
        <v>29</v>
      </c>
      <c r="G36" s="39">
        <f>COUNTIF($F$6:$AM$26,"RY")</f>
        <v>4</v>
      </c>
      <c r="I36" s="36" t="s">
        <v>39</v>
      </c>
      <c r="J36" s="39">
        <f>COUNTIF($F$6:$AM$26,"EN")</f>
        <v>4</v>
      </c>
      <c r="L36" s="36" t="s">
        <v>49</v>
      </c>
      <c r="M36" s="39">
        <f>COUNTIF($F$6:$AM$26,"IR")</f>
        <v>4</v>
      </c>
    </row>
    <row r="37" spans="1:13">
      <c r="A37" s="27"/>
      <c r="B37" s="27"/>
      <c r="F37" s="36" t="s">
        <v>30</v>
      </c>
      <c r="G37" s="39">
        <f>COUNTIF($F$6:$AM$26,"NA")</f>
        <v>4</v>
      </c>
      <c r="I37" s="36" t="s">
        <v>40</v>
      </c>
      <c r="J37" s="39">
        <f>COUNTIF($F$6:$AM$26,"YA")</f>
        <v>4</v>
      </c>
      <c r="L37" s="36" t="s">
        <v>50</v>
      </c>
      <c r="M37" s="39">
        <f>COUNTIF($F$6:$AM$26,"NR")</f>
        <v>4</v>
      </c>
    </row>
    <row r="38" spans="1:13">
      <c r="A38" s="27"/>
      <c r="B38" s="27"/>
      <c r="F38" s="36" t="s">
        <v>31</v>
      </c>
      <c r="G38" s="39">
        <f>COUNTIF($F$6:$AM$26,"RO")</f>
        <v>4</v>
      </c>
      <c r="I38" s="36" t="s">
        <v>41</v>
      </c>
      <c r="J38" s="39">
        <f>COUNTIF($F$6:$AM$26,"RH")</f>
        <v>4</v>
      </c>
      <c r="L38" s="36" t="s">
        <v>51</v>
      </c>
      <c r="M38" s="39">
        <f>COUNTIF($F$6:$AM$26,"AP")</f>
        <v>4</v>
      </c>
    </row>
    <row r="39" spans="1:13">
      <c r="A39" s="27"/>
      <c r="B39" s="27"/>
      <c r="F39" s="36" t="s">
        <v>32</v>
      </c>
      <c r="G39" s="39">
        <f>COUNTIF($F$6:$AM$26,"PS")</f>
        <v>3</v>
      </c>
      <c r="I39" s="36" t="s">
        <v>42</v>
      </c>
      <c r="J39" s="39">
        <f>COUNTIF($F$6:$AM$26,"EF")</f>
        <v>4</v>
      </c>
      <c r="L39" s="36" t="s">
        <v>52</v>
      </c>
      <c r="M39" s="39">
        <f>COUNTIF($F$6:$AM$26,"SH")</f>
        <v>4</v>
      </c>
    </row>
    <row r="40" spans="1:13">
      <c r="A40" s="27" t="s">
        <v>63</v>
      </c>
      <c r="B40" s="27"/>
      <c r="F40" s="36" t="s">
        <v>33</v>
      </c>
      <c r="G40" s="39">
        <f>COUNTIF($F$6:$AM$26,"DH")</f>
        <v>4</v>
      </c>
      <c r="I40" s="36" t="s">
        <v>43</v>
      </c>
      <c r="J40" s="39">
        <f>COUNTIF($F$6:$AM$26,"DN")</f>
        <v>4</v>
      </c>
      <c r="L40" s="36" t="s">
        <v>47</v>
      </c>
      <c r="M40" s="39">
        <f>COUNTIF($F$6:$AM$26,"JH")</f>
        <v>4</v>
      </c>
    </row>
    <row r="41" spans="1:13">
      <c r="A41" s="27" t="s">
        <v>63</v>
      </c>
      <c r="B41" s="27"/>
      <c r="F41" s="36" t="s">
        <v>34</v>
      </c>
      <c r="G41" s="39">
        <f>COUNTIF($F$6:$AM$26,"UT")</f>
        <v>4</v>
      </c>
      <c r="I41" s="36" t="s">
        <v>44</v>
      </c>
      <c r="J41" s="39">
        <f>COUNTIF($F$6:$AM$26,"FB")</f>
        <v>4</v>
      </c>
      <c r="L41" s="36" t="s">
        <v>60</v>
      </c>
      <c r="M41" s="39">
        <f>COUNTIF($F$6:$AM$26,"YU")</f>
        <v>0</v>
      </c>
    </row>
    <row r="42" spans="1:13">
      <c r="A42" s="27" t="s">
        <v>63</v>
      </c>
      <c r="B42" s="27"/>
      <c r="F42" s="36" t="s">
        <v>58</v>
      </c>
      <c r="G42" s="39">
        <f>COUNTIF($F$6:$AM$26,"MR")</f>
        <v>0</v>
      </c>
      <c r="I42" s="36" t="s">
        <v>59</v>
      </c>
      <c r="J42" s="39">
        <f>COUNTIF($F$6:$AM$26,"DA")</f>
        <v>2</v>
      </c>
      <c r="L42" s="36" t="s">
        <v>61</v>
      </c>
      <c r="M42" s="39">
        <f>COUNTIF($F$6:$AM$26,"BM")</f>
        <v>2</v>
      </c>
    </row>
    <row r="43" spans="1:13">
      <c r="A43" s="27" t="s">
        <v>63</v>
      </c>
      <c r="B43" s="27"/>
    </row>
    <row r="44" spans="1:13">
      <c r="A44" s="27" t="s">
        <v>63</v>
      </c>
      <c r="B44" s="27"/>
    </row>
    <row r="45" spans="1:13">
      <c r="A45" s="27" t="s">
        <v>63</v>
      </c>
      <c r="B45" s="27"/>
    </row>
    <row r="46" spans="1:13">
      <c r="A46" s="27" t="s">
        <v>63</v>
      </c>
      <c r="B46" s="27"/>
    </row>
    <row r="47" spans="1:13">
      <c r="A47" s="27" t="s">
        <v>63</v>
      </c>
      <c r="B47" s="27"/>
    </row>
    <row r="48" spans="1:13">
      <c r="A48" s="27" t="s">
        <v>63</v>
      </c>
      <c r="B48" s="27"/>
    </row>
    <row r="49" spans="1:2">
      <c r="A49" s="27" t="s">
        <v>63</v>
      </c>
      <c r="B49" s="27"/>
    </row>
    <row r="50" spans="1:2">
      <c r="A50" s="27" t="s">
        <v>63</v>
      </c>
      <c r="B50" s="27"/>
    </row>
    <row r="51" spans="1:2">
      <c r="A51" s="27" t="s">
        <v>63</v>
      </c>
      <c r="B51" s="27"/>
    </row>
    <row r="52" spans="1:2">
      <c r="A52" s="27" t="s">
        <v>63</v>
      </c>
      <c r="B52" s="27"/>
    </row>
    <row r="53" spans="1:2">
      <c r="A53" s="27" t="s">
        <v>63</v>
      </c>
      <c r="B53" s="27"/>
    </row>
    <row r="54" spans="1:2">
      <c r="A54" s="27" t="s">
        <v>63</v>
      </c>
      <c r="B54" s="27"/>
    </row>
    <row r="55" spans="1:2">
      <c r="A55" s="27" t="s">
        <v>63</v>
      </c>
      <c r="B55" s="27"/>
    </row>
    <row r="56" spans="1:2">
      <c r="A56" s="27" t="s">
        <v>63</v>
      </c>
      <c r="B56" s="27"/>
    </row>
    <row r="57" spans="1:2">
      <c r="A57" s="27" t="s">
        <v>63</v>
      </c>
      <c r="B57" s="27"/>
    </row>
    <row r="58" spans="1:2">
      <c r="A58" s="27" t="s">
        <v>63</v>
      </c>
      <c r="B58" s="27"/>
    </row>
    <row r="59" spans="1:2">
      <c r="A59" s="27" t="s">
        <v>63</v>
      </c>
      <c r="B59" s="27"/>
    </row>
    <row r="60" spans="1:2">
      <c r="A60" s="27" t="s">
        <v>63</v>
      </c>
      <c r="B60" s="27"/>
    </row>
    <row r="61" spans="1:2">
      <c r="A61" s="27" t="s">
        <v>63</v>
      </c>
      <c r="B61" s="27"/>
    </row>
    <row r="62" spans="1:2">
      <c r="A62" s="27" t="s">
        <v>63</v>
      </c>
      <c r="B62" s="27"/>
    </row>
    <row r="63" spans="1:2">
      <c r="A63" s="27" t="s">
        <v>63</v>
      </c>
      <c r="B63" s="27"/>
    </row>
    <row r="64" spans="1:2">
      <c r="A64" s="27" t="s">
        <v>63</v>
      </c>
      <c r="B64" s="27"/>
    </row>
    <row r="65" spans="1:2">
      <c r="A65" s="27" t="s">
        <v>63</v>
      </c>
      <c r="B65" s="27"/>
    </row>
    <row r="66" spans="1:2">
      <c r="A66" s="27" t="s">
        <v>63</v>
      </c>
      <c r="B66" s="27"/>
    </row>
    <row r="67" spans="1:2">
      <c r="A67" s="27" t="s">
        <v>63</v>
      </c>
      <c r="B67" s="27"/>
    </row>
    <row r="68" spans="1:2">
      <c r="A68" s="27" t="s">
        <v>63</v>
      </c>
      <c r="B68" s="27"/>
    </row>
    <row r="69" spans="1:2">
      <c r="A69" s="27" t="s">
        <v>63</v>
      </c>
      <c r="B69" s="27"/>
    </row>
    <row r="70" spans="1:2">
      <c r="A70" s="27" t="s">
        <v>63</v>
      </c>
      <c r="B70" s="27"/>
    </row>
    <row r="71" spans="1:2">
      <c r="A71" s="27" t="s">
        <v>63</v>
      </c>
      <c r="B71" s="27"/>
    </row>
    <row r="72" spans="1:2">
      <c r="A72" s="27" t="s">
        <v>63</v>
      </c>
      <c r="B72" s="27"/>
    </row>
    <row r="73" spans="1:2">
      <c r="A73" s="27" t="s">
        <v>63</v>
      </c>
      <c r="B73" s="27"/>
    </row>
    <row r="74" spans="1:2">
      <c r="A74" s="27" t="s">
        <v>63</v>
      </c>
      <c r="B74" s="27"/>
    </row>
    <row r="75" spans="1:2">
      <c r="A75" s="27" t="s">
        <v>63</v>
      </c>
      <c r="B75" s="27"/>
    </row>
    <row r="76" spans="1:2">
      <c r="A76" s="27" t="s">
        <v>63</v>
      </c>
      <c r="B76" s="27"/>
    </row>
    <row r="77" spans="1:2">
      <c r="A77" s="27" t="s">
        <v>63</v>
      </c>
      <c r="B77" s="27"/>
    </row>
    <row r="78" spans="1:2">
      <c r="A78" s="27" t="s">
        <v>63</v>
      </c>
      <c r="B78" s="27"/>
    </row>
    <row r="79" spans="1:2">
      <c r="A79" s="27" t="s">
        <v>63</v>
      </c>
      <c r="B79" s="27"/>
    </row>
    <row r="80" spans="1:2">
      <c r="A80" s="27" t="s">
        <v>63</v>
      </c>
      <c r="B80" s="27"/>
    </row>
  </sheetData>
  <mergeCells count="217">
    <mergeCell ref="AM9:AM10"/>
    <mergeCell ref="AM18:AM19"/>
    <mergeCell ref="AM21:AM22"/>
    <mergeCell ref="AM24:AM25"/>
    <mergeCell ref="AN6:AN8"/>
    <mergeCell ref="AN9:AN11"/>
    <mergeCell ref="AN12:AN13"/>
    <mergeCell ref="AN14:AN15"/>
    <mergeCell ref="AN16:AN17"/>
    <mergeCell ref="AN18:AN20"/>
    <mergeCell ref="AN21:AN23"/>
    <mergeCell ref="AN24:AN26"/>
    <mergeCell ref="AJ6:AJ7"/>
    <mergeCell ref="AJ9:AJ10"/>
    <mergeCell ref="AJ18:AJ19"/>
    <mergeCell ref="AJ21:AJ22"/>
    <mergeCell ref="AJ24:AJ25"/>
    <mergeCell ref="AK6:AK7"/>
    <mergeCell ref="AK9:AK10"/>
    <mergeCell ref="AK18:AK19"/>
    <mergeCell ref="AK21:AK22"/>
    <mergeCell ref="AK24:AK25"/>
    <mergeCell ref="AL6:AL7"/>
    <mergeCell ref="AL9:AL10"/>
    <mergeCell ref="AL18:AL19"/>
    <mergeCell ref="AL21:AL22"/>
    <mergeCell ref="AL24:AL25"/>
    <mergeCell ref="AM6:AM7"/>
    <mergeCell ref="AH6:AH7"/>
    <mergeCell ref="AH9:AH10"/>
    <mergeCell ref="AH18:AH19"/>
    <mergeCell ref="AH21:AH22"/>
    <mergeCell ref="AH24:AH25"/>
    <mergeCell ref="AI6:AI7"/>
    <mergeCell ref="AI9:AI10"/>
    <mergeCell ref="AI18:AI19"/>
    <mergeCell ref="AI21:AI22"/>
    <mergeCell ref="AI24:AI25"/>
    <mergeCell ref="AF6:AF7"/>
    <mergeCell ref="AF9:AF10"/>
    <mergeCell ref="AF18:AF19"/>
    <mergeCell ref="AF21:AF22"/>
    <mergeCell ref="AF24:AF25"/>
    <mergeCell ref="AG6:AG7"/>
    <mergeCell ref="AG9:AG10"/>
    <mergeCell ref="AG18:AG19"/>
    <mergeCell ref="AG21:AG22"/>
    <mergeCell ref="AG24:AG25"/>
    <mergeCell ref="AD6:AD7"/>
    <mergeCell ref="AD9:AD10"/>
    <mergeCell ref="AD18:AD19"/>
    <mergeCell ref="AD21:AD22"/>
    <mergeCell ref="AD24:AD25"/>
    <mergeCell ref="AE6:AE7"/>
    <mergeCell ref="AE9:AE10"/>
    <mergeCell ref="AE18:AE19"/>
    <mergeCell ref="AE21:AE22"/>
    <mergeCell ref="AE24:AE25"/>
    <mergeCell ref="AB6:AB7"/>
    <mergeCell ref="AB9:AB10"/>
    <mergeCell ref="AB18:AB19"/>
    <mergeCell ref="AB21:AB22"/>
    <mergeCell ref="AB24:AB25"/>
    <mergeCell ref="AC6:AC7"/>
    <mergeCell ref="AC9:AC10"/>
    <mergeCell ref="AC18:AC19"/>
    <mergeCell ref="AC21:AC22"/>
    <mergeCell ref="AC24:AC25"/>
    <mergeCell ref="Z6:Z7"/>
    <mergeCell ref="Z9:Z10"/>
    <mergeCell ref="Z18:Z19"/>
    <mergeCell ref="Z21:Z22"/>
    <mergeCell ref="Z24:Z25"/>
    <mergeCell ref="AA6:AA7"/>
    <mergeCell ref="AA9:AA10"/>
    <mergeCell ref="AA18:AA19"/>
    <mergeCell ref="AA21:AA22"/>
    <mergeCell ref="AA24:AA25"/>
    <mergeCell ref="X6:X7"/>
    <mergeCell ref="X9:X10"/>
    <mergeCell ref="X18:X19"/>
    <mergeCell ref="X21:X22"/>
    <mergeCell ref="X24:X25"/>
    <mergeCell ref="Y6:Y7"/>
    <mergeCell ref="Y9:Y10"/>
    <mergeCell ref="Y18:Y19"/>
    <mergeCell ref="Y21:Y22"/>
    <mergeCell ref="Y24:Y25"/>
    <mergeCell ref="V6:V7"/>
    <mergeCell ref="V9:V10"/>
    <mergeCell ref="V18:V19"/>
    <mergeCell ref="V21:V22"/>
    <mergeCell ref="V24:V25"/>
    <mergeCell ref="W6:W7"/>
    <mergeCell ref="W9:W10"/>
    <mergeCell ref="W18:W19"/>
    <mergeCell ref="W21:W22"/>
    <mergeCell ref="W24:W25"/>
    <mergeCell ref="T6:T7"/>
    <mergeCell ref="T9:T10"/>
    <mergeCell ref="T18:T19"/>
    <mergeCell ref="T21:T22"/>
    <mergeCell ref="T24:T25"/>
    <mergeCell ref="U6:U7"/>
    <mergeCell ref="U9:U10"/>
    <mergeCell ref="U18:U19"/>
    <mergeCell ref="U21:U22"/>
    <mergeCell ref="U24:U25"/>
    <mergeCell ref="R6:R7"/>
    <mergeCell ref="R9:R10"/>
    <mergeCell ref="R18:R19"/>
    <mergeCell ref="R21:R22"/>
    <mergeCell ref="R24:R25"/>
    <mergeCell ref="S6:S7"/>
    <mergeCell ref="S9:S10"/>
    <mergeCell ref="S18:S19"/>
    <mergeCell ref="S21:S22"/>
    <mergeCell ref="S24:S25"/>
    <mergeCell ref="P6:P7"/>
    <mergeCell ref="P9:P10"/>
    <mergeCell ref="P18:P19"/>
    <mergeCell ref="P21:P22"/>
    <mergeCell ref="P24:P25"/>
    <mergeCell ref="Q6:Q7"/>
    <mergeCell ref="Q9:Q10"/>
    <mergeCell ref="Q18:Q19"/>
    <mergeCell ref="Q21:Q22"/>
    <mergeCell ref="Q24:Q25"/>
    <mergeCell ref="N6:N7"/>
    <mergeCell ref="N9:N10"/>
    <mergeCell ref="N18:N19"/>
    <mergeCell ref="N21:N22"/>
    <mergeCell ref="N24:N25"/>
    <mergeCell ref="O6:O7"/>
    <mergeCell ref="O9:O10"/>
    <mergeCell ref="O18:O19"/>
    <mergeCell ref="O21:O22"/>
    <mergeCell ref="O24:O25"/>
    <mergeCell ref="L6:L7"/>
    <mergeCell ref="L9:L10"/>
    <mergeCell ref="L18:L19"/>
    <mergeCell ref="L21:L22"/>
    <mergeCell ref="L24:L25"/>
    <mergeCell ref="M6:M7"/>
    <mergeCell ref="M9:M10"/>
    <mergeCell ref="M18:M19"/>
    <mergeCell ref="M21:M22"/>
    <mergeCell ref="M24:M25"/>
    <mergeCell ref="J6:J7"/>
    <mergeCell ref="J9:J10"/>
    <mergeCell ref="J18:J19"/>
    <mergeCell ref="J21:J22"/>
    <mergeCell ref="J24:J25"/>
    <mergeCell ref="K6:K7"/>
    <mergeCell ref="K9:K10"/>
    <mergeCell ref="K18:K19"/>
    <mergeCell ref="K21:K22"/>
    <mergeCell ref="K24:K25"/>
    <mergeCell ref="H6:H7"/>
    <mergeCell ref="H9:H10"/>
    <mergeCell ref="H18:H19"/>
    <mergeCell ref="H21:H22"/>
    <mergeCell ref="H24:H25"/>
    <mergeCell ref="I6:I7"/>
    <mergeCell ref="I9:I10"/>
    <mergeCell ref="I18:I19"/>
    <mergeCell ref="I21:I22"/>
    <mergeCell ref="I24:I25"/>
    <mergeCell ref="F6:F7"/>
    <mergeCell ref="F9:F10"/>
    <mergeCell ref="F18:F19"/>
    <mergeCell ref="G6:G7"/>
    <mergeCell ref="G9:G10"/>
    <mergeCell ref="G18:G19"/>
    <mergeCell ref="A6:A8"/>
    <mergeCell ref="A9:A11"/>
    <mergeCell ref="A12:A13"/>
    <mergeCell ref="A14:A15"/>
    <mergeCell ref="A16:A17"/>
    <mergeCell ref="A18:A20"/>
    <mergeCell ref="A21:A23"/>
    <mergeCell ref="A24:A26"/>
    <mergeCell ref="C6:C8"/>
    <mergeCell ref="C9:C11"/>
    <mergeCell ref="C12:C13"/>
    <mergeCell ref="C14:C15"/>
    <mergeCell ref="C16:C17"/>
    <mergeCell ref="C18:C20"/>
    <mergeCell ref="C21:C23"/>
    <mergeCell ref="C24:C26"/>
    <mergeCell ref="B6:B8"/>
    <mergeCell ref="B9:B11"/>
    <mergeCell ref="B12:B13"/>
    <mergeCell ref="B14:B15"/>
    <mergeCell ref="B16:B17"/>
    <mergeCell ref="B18:B20"/>
    <mergeCell ref="B21:B23"/>
    <mergeCell ref="B24:B26"/>
    <mergeCell ref="A2:AN2"/>
    <mergeCell ref="A3:AN3"/>
    <mergeCell ref="F5:G5"/>
    <mergeCell ref="H5:I5"/>
    <mergeCell ref="J5:K5"/>
    <mergeCell ref="L5:M5"/>
    <mergeCell ref="N5:O5"/>
    <mergeCell ref="P5:Q5"/>
    <mergeCell ref="R5:S5"/>
    <mergeCell ref="T5:U5"/>
    <mergeCell ref="V5:W5"/>
    <mergeCell ref="X5:Y5"/>
    <mergeCell ref="Z5:AA5"/>
    <mergeCell ref="AB5:AC5"/>
    <mergeCell ref="AD5:AE5"/>
    <mergeCell ref="AF5:AG5"/>
    <mergeCell ref="AH5:AI5"/>
    <mergeCell ref="AJ5:AK5"/>
    <mergeCell ref="AL5:AM5"/>
  </mergeCells>
  <pageMargins left="0.75" right="0.75" top="1" bottom="1" header="0.5" footer="0.5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47"/>
  <sheetViews>
    <sheetView workbookViewId="0">
      <selection activeCell="Q11" sqref="Q11"/>
    </sheetView>
  </sheetViews>
  <sheetFormatPr defaultColWidth="9.140625" defaultRowHeight="15"/>
  <cols>
    <col min="1" max="1" width="6.140625" customWidth="1"/>
    <col min="2" max="2" width="7.5703125" customWidth="1"/>
    <col min="3" max="3" width="30.140625" customWidth="1"/>
    <col min="4" max="4" width="8" customWidth="1"/>
    <col min="5" max="5" width="8.140625" customWidth="1"/>
    <col min="6" max="6" width="7.140625" customWidth="1"/>
    <col min="7" max="7" width="8.28515625" customWidth="1"/>
    <col min="8" max="11" width="4.42578125" customWidth="1"/>
    <col min="12" max="12" width="4.85546875" customWidth="1"/>
    <col min="13" max="14" width="4.42578125" customWidth="1"/>
    <col min="15" max="15" width="4.28515625" customWidth="1"/>
    <col min="16" max="20" width="4.42578125" customWidth="1"/>
  </cols>
  <sheetData>
    <row r="1" spans="1:20" ht="23.25">
      <c r="A1" s="123" t="s">
        <v>64</v>
      </c>
      <c r="B1" s="123"/>
      <c r="C1" s="123"/>
      <c r="D1" s="123"/>
      <c r="E1" s="123"/>
      <c r="F1" s="123"/>
      <c r="G1" s="123"/>
    </row>
    <row r="2" spans="1:20" ht="23.25">
      <c r="A2" s="123" t="s">
        <v>65</v>
      </c>
      <c r="B2" s="123"/>
      <c r="C2" s="123"/>
      <c r="D2" s="123"/>
      <c r="E2" s="123"/>
      <c r="F2" s="123"/>
      <c r="G2" s="123"/>
    </row>
    <row r="3" spans="1:20" ht="15" customHeight="1">
      <c r="A3" s="1" t="s">
        <v>2</v>
      </c>
      <c r="B3" s="1" t="s">
        <v>66</v>
      </c>
      <c r="C3" s="1" t="s">
        <v>3</v>
      </c>
      <c r="D3" s="122" t="s">
        <v>67</v>
      </c>
      <c r="E3" s="122"/>
      <c r="F3" s="122"/>
      <c r="G3" s="122"/>
    </row>
    <row r="4" spans="1:20" ht="15.75">
      <c r="A4" s="2">
        <v>1</v>
      </c>
      <c r="B4" s="2" t="s">
        <v>68</v>
      </c>
      <c r="C4" s="3">
        <v>44893</v>
      </c>
      <c r="D4" s="2" t="s">
        <v>58</v>
      </c>
      <c r="E4" s="2" t="s">
        <v>60</v>
      </c>
      <c r="F4" s="2" t="s">
        <v>61</v>
      </c>
      <c r="G4" s="2" t="s">
        <v>59</v>
      </c>
    </row>
    <row r="5" spans="1:20" ht="15.75">
      <c r="A5" s="4">
        <v>2</v>
      </c>
      <c r="B5" s="4" t="s">
        <v>69</v>
      </c>
      <c r="C5" s="5">
        <v>44894</v>
      </c>
      <c r="D5" s="4" t="s">
        <v>58</v>
      </c>
      <c r="E5" s="4" t="s">
        <v>60</v>
      </c>
      <c r="F5" s="4" t="s">
        <v>32</v>
      </c>
      <c r="G5" s="4" t="s">
        <v>48</v>
      </c>
    </row>
    <row r="6" spans="1:20" ht="15.75">
      <c r="A6" s="2">
        <v>3</v>
      </c>
      <c r="B6" s="2" t="s">
        <v>70</v>
      </c>
      <c r="C6" s="3">
        <v>44895</v>
      </c>
      <c r="D6" s="2" t="s">
        <v>58</v>
      </c>
      <c r="E6" s="2" t="s">
        <v>60</v>
      </c>
      <c r="F6" s="2" t="s">
        <v>28</v>
      </c>
      <c r="G6" s="2" t="s">
        <v>53</v>
      </c>
    </row>
    <row r="7" spans="1:20" ht="15.75">
      <c r="A7" s="4">
        <v>4</v>
      </c>
      <c r="B7" s="4" t="s">
        <v>71</v>
      </c>
      <c r="C7" s="5">
        <v>44896</v>
      </c>
      <c r="D7" s="4" t="s">
        <v>58</v>
      </c>
      <c r="E7" s="4" t="s">
        <v>60</v>
      </c>
      <c r="F7" s="4" t="s">
        <v>61</v>
      </c>
      <c r="G7" s="4" t="s">
        <v>59</v>
      </c>
    </row>
    <row r="8" spans="1:20" ht="15.75">
      <c r="A8" s="2">
        <v>5</v>
      </c>
      <c r="B8" s="2" t="s">
        <v>72</v>
      </c>
      <c r="C8" s="3">
        <v>44897</v>
      </c>
      <c r="D8" s="2" t="s">
        <v>58</v>
      </c>
      <c r="E8" s="2" t="s">
        <v>60</v>
      </c>
      <c r="F8" s="2" t="s">
        <v>32</v>
      </c>
      <c r="G8" s="2" t="s">
        <v>48</v>
      </c>
    </row>
    <row r="9" spans="1:20" ht="15.75">
      <c r="A9" s="4">
        <v>6</v>
      </c>
      <c r="B9" s="4" t="s">
        <v>68</v>
      </c>
      <c r="C9" s="5">
        <v>44900</v>
      </c>
      <c r="D9" s="4" t="s">
        <v>58</v>
      </c>
      <c r="E9" s="4" t="s">
        <v>60</v>
      </c>
      <c r="F9" s="4" t="s">
        <v>28</v>
      </c>
      <c r="G9" s="4" t="s">
        <v>53</v>
      </c>
    </row>
    <row r="10" spans="1:20" ht="15.75">
      <c r="A10" s="2">
        <v>7</v>
      </c>
      <c r="B10" s="2" t="s">
        <v>69</v>
      </c>
      <c r="C10" s="3">
        <v>44901</v>
      </c>
      <c r="D10" s="2" t="s">
        <v>58</v>
      </c>
      <c r="E10" s="2" t="s">
        <v>60</v>
      </c>
      <c r="F10" s="2" t="s">
        <v>61</v>
      </c>
      <c r="G10" s="2" t="s">
        <v>59</v>
      </c>
    </row>
    <row r="11" spans="1:20" ht="15.75">
      <c r="A11" s="4">
        <v>8</v>
      </c>
      <c r="B11" s="4" t="s">
        <v>70</v>
      </c>
      <c r="C11" s="5">
        <v>44902</v>
      </c>
      <c r="D11" s="4" t="s">
        <v>58</v>
      </c>
      <c r="E11" s="4" t="s">
        <v>60</v>
      </c>
      <c r="F11" s="4" t="s">
        <v>32</v>
      </c>
      <c r="G11" s="4" t="s">
        <v>48</v>
      </c>
    </row>
    <row r="12" spans="1:20">
      <c r="A12" s="6"/>
      <c r="B12" s="6"/>
      <c r="C12" s="7"/>
      <c r="D12" s="6"/>
      <c r="E12" s="8"/>
      <c r="F12" s="6"/>
      <c r="G12" s="8"/>
      <c r="H12" s="6"/>
      <c r="I12" s="8"/>
      <c r="J12" s="8"/>
      <c r="K12" s="8"/>
      <c r="L12" s="6"/>
      <c r="M12" s="8"/>
      <c r="N12" s="6"/>
      <c r="O12" s="8"/>
      <c r="P12" s="8"/>
      <c r="Q12" s="8"/>
      <c r="R12" s="6"/>
      <c r="S12" s="8"/>
      <c r="T12" s="8"/>
    </row>
    <row r="13" spans="1:20" ht="23.25">
      <c r="A13" s="123" t="s">
        <v>64</v>
      </c>
      <c r="B13" s="123"/>
      <c r="C13" s="123"/>
      <c r="D13" s="123"/>
      <c r="E13" s="123"/>
      <c r="F13" s="123"/>
      <c r="G13" s="123"/>
      <c r="H13" s="6"/>
      <c r="I13" s="8"/>
      <c r="J13" s="6"/>
      <c r="K13" s="8"/>
      <c r="L13" s="8"/>
      <c r="M13" s="8"/>
      <c r="N13" s="6"/>
      <c r="O13" s="8"/>
      <c r="P13" s="6"/>
      <c r="Q13" s="8"/>
      <c r="R13" s="8"/>
      <c r="S13" s="8"/>
      <c r="T13" s="6"/>
    </row>
    <row r="14" spans="1:20" ht="23.25">
      <c r="A14" s="123" t="s">
        <v>65</v>
      </c>
      <c r="B14" s="123"/>
      <c r="C14" s="123"/>
      <c r="D14" s="123"/>
      <c r="E14" s="123"/>
      <c r="F14" s="123"/>
      <c r="G14" s="123"/>
      <c r="H14" s="6"/>
      <c r="I14" s="8"/>
      <c r="J14" s="6"/>
      <c r="K14" s="8"/>
      <c r="L14" s="6"/>
      <c r="M14" s="8"/>
      <c r="N14" s="8"/>
      <c r="O14" s="8"/>
      <c r="P14" s="6"/>
      <c r="Q14" s="8"/>
      <c r="R14" s="6"/>
      <c r="S14" s="8"/>
      <c r="T14" s="8"/>
    </row>
    <row r="15" spans="1:20" ht="15.75" customHeight="1">
      <c r="A15" s="1" t="s">
        <v>2</v>
      </c>
      <c r="B15" s="1" t="s">
        <v>66</v>
      </c>
      <c r="C15" s="1" t="s">
        <v>3</v>
      </c>
      <c r="D15" s="122" t="s">
        <v>67</v>
      </c>
      <c r="E15" s="122"/>
      <c r="F15" s="122"/>
      <c r="G15" s="122"/>
      <c r="H15" s="8"/>
      <c r="I15" s="8"/>
      <c r="J15" s="6"/>
      <c r="K15" s="8"/>
      <c r="L15" s="8"/>
      <c r="M15" s="8"/>
      <c r="N15" s="6"/>
      <c r="O15" s="8"/>
      <c r="P15" s="8"/>
      <c r="Q15" s="8"/>
      <c r="R15" s="6"/>
      <c r="S15" s="8"/>
      <c r="T15" s="6"/>
    </row>
    <row r="16" spans="1:20" ht="15.75">
      <c r="A16" s="2">
        <v>1</v>
      </c>
      <c r="B16" s="2" t="s">
        <v>68</v>
      </c>
      <c r="C16" s="3">
        <v>44893</v>
      </c>
      <c r="D16" s="2" t="s">
        <v>58</v>
      </c>
      <c r="E16" s="2" t="s">
        <v>60</v>
      </c>
      <c r="F16" s="2" t="s">
        <v>61</v>
      </c>
      <c r="G16" s="2" t="s">
        <v>59</v>
      </c>
      <c r="H16" s="8"/>
      <c r="I16" s="8"/>
      <c r="J16" s="6"/>
      <c r="K16" s="8"/>
      <c r="L16" s="8"/>
      <c r="M16" s="8"/>
      <c r="N16" s="6"/>
      <c r="O16" s="8"/>
      <c r="P16" s="6"/>
      <c r="Q16" s="8"/>
      <c r="R16" s="8"/>
      <c r="S16" s="8"/>
      <c r="T16" s="6"/>
    </row>
    <row r="17" spans="1:20" ht="15.75">
      <c r="A17" s="4">
        <v>2</v>
      </c>
      <c r="B17" s="4" t="s">
        <v>69</v>
      </c>
      <c r="C17" s="5">
        <v>44894</v>
      </c>
      <c r="D17" s="4" t="s">
        <v>58</v>
      </c>
      <c r="E17" s="4" t="s">
        <v>60</v>
      </c>
      <c r="F17" s="4" t="s">
        <v>32</v>
      </c>
      <c r="G17" s="4" t="s">
        <v>48</v>
      </c>
      <c r="H17" s="8"/>
      <c r="I17" s="8"/>
      <c r="J17" s="6"/>
      <c r="K17" s="8"/>
      <c r="L17" s="8"/>
      <c r="M17" s="8"/>
      <c r="N17" s="6"/>
      <c r="O17" s="8"/>
      <c r="P17" s="6"/>
      <c r="Q17" s="8"/>
      <c r="R17" s="8"/>
      <c r="S17" s="8"/>
      <c r="T17" s="6"/>
    </row>
    <row r="18" spans="1:20" ht="15.75">
      <c r="A18" s="2">
        <v>3</v>
      </c>
      <c r="B18" s="2" t="s">
        <v>70</v>
      </c>
      <c r="C18" s="3">
        <v>44895</v>
      </c>
      <c r="D18" s="2" t="s">
        <v>58</v>
      </c>
      <c r="E18" s="2" t="s">
        <v>60</v>
      </c>
      <c r="F18" s="2" t="s">
        <v>28</v>
      </c>
      <c r="G18" s="2" t="s">
        <v>53</v>
      </c>
      <c r="H18" s="6"/>
      <c r="I18" s="8"/>
      <c r="J18" s="8"/>
      <c r="K18" s="8"/>
      <c r="L18" s="6"/>
      <c r="M18" s="8"/>
      <c r="N18" s="8"/>
      <c r="O18" s="8"/>
      <c r="P18" s="6"/>
      <c r="Q18" s="8"/>
      <c r="R18" s="8"/>
      <c r="S18" s="8"/>
      <c r="T18" s="6"/>
    </row>
    <row r="19" spans="1:20" ht="15.75">
      <c r="A19" s="4">
        <v>4</v>
      </c>
      <c r="B19" s="4" t="s">
        <v>71</v>
      </c>
      <c r="C19" s="5">
        <v>44896</v>
      </c>
      <c r="D19" s="4" t="s">
        <v>58</v>
      </c>
      <c r="E19" s="4" t="s">
        <v>60</v>
      </c>
      <c r="F19" s="4" t="s">
        <v>61</v>
      </c>
      <c r="G19" s="4" t="s">
        <v>59</v>
      </c>
      <c r="H19" s="8"/>
      <c r="I19" s="8"/>
      <c r="J19" s="6"/>
      <c r="K19" s="8"/>
      <c r="L19" s="8"/>
      <c r="M19" s="8"/>
      <c r="N19" s="6"/>
      <c r="O19" s="8"/>
      <c r="P19" s="8"/>
      <c r="Q19" s="8"/>
      <c r="R19" s="6"/>
      <c r="S19" s="8"/>
      <c r="T19" s="8"/>
    </row>
    <row r="20" spans="1:20" ht="15.75">
      <c r="A20" s="2">
        <v>5</v>
      </c>
      <c r="B20" s="2" t="s">
        <v>72</v>
      </c>
      <c r="C20" s="3">
        <v>44897</v>
      </c>
      <c r="D20" s="2" t="s">
        <v>58</v>
      </c>
      <c r="E20" s="2" t="s">
        <v>60</v>
      </c>
      <c r="F20" s="2" t="s">
        <v>32</v>
      </c>
      <c r="G20" s="2" t="s">
        <v>48</v>
      </c>
      <c r="H20" s="8"/>
      <c r="I20" s="8"/>
      <c r="J20" s="6"/>
      <c r="K20" s="8"/>
      <c r="L20" s="8"/>
      <c r="M20" s="8"/>
      <c r="N20" s="6"/>
      <c r="O20" s="8"/>
      <c r="P20" s="8"/>
      <c r="Q20" s="8"/>
      <c r="R20" s="6"/>
      <c r="S20" s="8"/>
      <c r="T20" s="8"/>
    </row>
    <row r="21" spans="1:20" ht="15.75">
      <c r="A21" s="4">
        <v>6</v>
      </c>
      <c r="B21" s="4" t="s">
        <v>68</v>
      </c>
      <c r="C21" s="5">
        <v>44900</v>
      </c>
      <c r="D21" s="4" t="s">
        <v>58</v>
      </c>
      <c r="E21" s="4" t="s">
        <v>60</v>
      </c>
      <c r="F21" s="4" t="s">
        <v>28</v>
      </c>
      <c r="G21" s="4" t="s">
        <v>53</v>
      </c>
      <c r="H21" s="6"/>
      <c r="I21" s="8"/>
      <c r="J21" s="8"/>
      <c r="K21" s="8"/>
      <c r="L21" s="6"/>
      <c r="M21" s="8"/>
      <c r="N21" s="8"/>
      <c r="O21" s="8"/>
      <c r="P21" s="6"/>
      <c r="Q21" s="8"/>
      <c r="R21" s="8"/>
      <c r="S21" s="8"/>
      <c r="T21" s="6"/>
    </row>
    <row r="22" spans="1:20" ht="15.75">
      <c r="A22" s="2">
        <v>7</v>
      </c>
      <c r="B22" s="2" t="s">
        <v>69</v>
      </c>
      <c r="C22" s="3">
        <v>44901</v>
      </c>
      <c r="D22" s="2" t="s">
        <v>58</v>
      </c>
      <c r="E22" s="2" t="s">
        <v>60</v>
      </c>
      <c r="F22" s="2" t="s">
        <v>61</v>
      </c>
      <c r="G22" s="2" t="s">
        <v>59</v>
      </c>
      <c r="H22" s="8"/>
      <c r="I22" s="8"/>
      <c r="J22" s="6"/>
      <c r="K22" s="8"/>
      <c r="L22" s="8"/>
      <c r="M22" s="8"/>
      <c r="N22" s="6"/>
      <c r="O22" s="8"/>
      <c r="P22" s="8"/>
      <c r="Q22" s="8"/>
      <c r="R22" s="6"/>
      <c r="S22" s="8"/>
      <c r="T22" s="8"/>
    </row>
    <row r="23" spans="1:20" ht="15.75">
      <c r="A23" s="4">
        <v>8</v>
      </c>
      <c r="B23" s="4" t="s">
        <v>70</v>
      </c>
      <c r="C23" s="5">
        <v>44902</v>
      </c>
      <c r="D23" s="4" t="s">
        <v>58</v>
      </c>
      <c r="E23" s="4" t="s">
        <v>60</v>
      </c>
      <c r="F23" s="4" t="s">
        <v>32</v>
      </c>
      <c r="G23" s="4" t="s">
        <v>48</v>
      </c>
      <c r="H23" s="8"/>
      <c r="I23" s="8"/>
      <c r="J23" s="6"/>
      <c r="K23" s="8"/>
      <c r="L23" s="8"/>
      <c r="M23" s="8"/>
      <c r="N23" s="6"/>
      <c r="O23" s="8"/>
      <c r="P23" s="8"/>
      <c r="Q23" s="8"/>
      <c r="R23" s="6"/>
      <c r="S23" s="8"/>
      <c r="T23" s="8"/>
    </row>
    <row r="24" spans="1:20">
      <c r="A24" s="6"/>
      <c r="B24" s="6"/>
      <c r="C24" s="7"/>
      <c r="D24" s="8"/>
      <c r="E24" s="8"/>
      <c r="F24" s="6"/>
      <c r="G24" s="8"/>
      <c r="H24" s="6"/>
      <c r="I24" s="8"/>
      <c r="J24" s="8"/>
      <c r="K24" s="8"/>
      <c r="L24" s="6"/>
      <c r="M24" s="8"/>
      <c r="N24" s="8"/>
      <c r="O24" s="8"/>
      <c r="P24" s="6"/>
      <c r="Q24" s="8"/>
      <c r="R24" s="8"/>
      <c r="S24" s="8"/>
      <c r="T24" s="6"/>
    </row>
    <row r="25" spans="1:20" ht="15.75">
      <c r="A25" s="9"/>
      <c r="B25" s="9"/>
      <c r="C25" s="9"/>
      <c r="D25" s="9"/>
      <c r="E25" s="9"/>
      <c r="F25" s="9"/>
      <c r="G25" s="9"/>
      <c r="H25" s="10"/>
      <c r="I25" s="10"/>
      <c r="J25" s="10"/>
      <c r="K25" s="10"/>
    </row>
    <row r="26" spans="1:20" ht="15.75">
      <c r="A26" s="9"/>
      <c r="B26" s="9"/>
      <c r="C26" s="9"/>
      <c r="D26" s="9"/>
      <c r="E26" s="9"/>
      <c r="F26" s="9"/>
      <c r="G26" s="9"/>
      <c r="H26" s="10"/>
      <c r="I26" s="10"/>
      <c r="J26" s="10"/>
      <c r="K26" s="10"/>
    </row>
    <row r="27" spans="1:20" ht="15.75">
      <c r="A27" s="11"/>
      <c r="B27" s="11"/>
      <c r="C27" s="11"/>
      <c r="D27" s="12"/>
      <c r="E27" s="12"/>
      <c r="F27" s="12"/>
      <c r="G27" s="12"/>
      <c r="H27" s="10"/>
      <c r="I27" s="10"/>
      <c r="J27" s="10"/>
      <c r="K27" s="10"/>
    </row>
    <row r="28" spans="1:20">
      <c r="A28" s="13"/>
      <c r="B28" s="13"/>
      <c r="C28" s="14"/>
      <c r="D28" s="13"/>
      <c r="E28" s="13"/>
      <c r="F28" s="13"/>
      <c r="G28" s="13"/>
      <c r="H28" s="10"/>
      <c r="I28" s="10"/>
      <c r="J28" s="10"/>
      <c r="K28" s="10"/>
    </row>
    <row r="29" spans="1:20">
      <c r="A29" s="13"/>
      <c r="B29" s="13"/>
      <c r="C29" s="14"/>
      <c r="D29" s="13"/>
      <c r="E29" s="13"/>
      <c r="F29" s="13"/>
      <c r="G29" s="13"/>
      <c r="H29" s="10"/>
      <c r="I29" s="10"/>
      <c r="J29" s="10"/>
      <c r="K29" s="10"/>
    </row>
    <row r="30" spans="1:20">
      <c r="A30" s="13"/>
      <c r="B30" s="13"/>
      <c r="C30" s="14"/>
      <c r="D30" s="13"/>
      <c r="E30" s="13"/>
      <c r="F30" s="13"/>
      <c r="G30" s="13"/>
      <c r="H30" s="10"/>
      <c r="I30" s="10"/>
      <c r="J30" s="10"/>
      <c r="K30" s="10"/>
    </row>
    <row r="31" spans="1:20">
      <c r="A31" s="13"/>
      <c r="B31" s="13"/>
      <c r="C31" s="14"/>
      <c r="D31" s="13"/>
      <c r="E31" s="13"/>
      <c r="F31" s="13"/>
      <c r="G31" s="13"/>
      <c r="H31" s="10"/>
      <c r="I31" s="10"/>
      <c r="J31" s="10"/>
      <c r="K31" s="10"/>
    </row>
    <row r="32" spans="1:20">
      <c r="A32" s="13"/>
      <c r="B32" s="13"/>
      <c r="C32" s="14"/>
      <c r="D32" s="13"/>
      <c r="E32" s="13"/>
      <c r="F32" s="13"/>
      <c r="G32" s="13"/>
      <c r="H32" s="10"/>
      <c r="I32" s="10"/>
      <c r="J32" s="10"/>
      <c r="K32" s="10"/>
    </row>
    <row r="33" spans="1:11">
      <c r="A33" s="13"/>
      <c r="B33" s="13"/>
      <c r="C33" s="14"/>
      <c r="D33" s="13"/>
      <c r="E33" s="13"/>
      <c r="F33" s="13"/>
      <c r="G33" s="13"/>
      <c r="H33" s="10"/>
      <c r="I33" s="10"/>
      <c r="J33" s="10"/>
      <c r="K33" s="10"/>
    </row>
    <row r="34" spans="1:11">
      <c r="A34" s="13"/>
      <c r="B34" s="13"/>
      <c r="C34" s="14"/>
      <c r="D34" s="13"/>
      <c r="E34" s="13"/>
      <c r="F34" s="13"/>
      <c r="G34" s="13"/>
      <c r="H34" s="10"/>
      <c r="I34" s="10"/>
      <c r="J34" s="10"/>
      <c r="K34" s="10"/>
    </row>
    <row r="35" spans="1:11">
      <c r="A35" s="13"/>
      <c r="B35" s="13"/>
      <c r="C35" s="14"/>
      <c r="D35" s="13"/>
      <c r="E35" s="13"/>
      <c r="F35" s="13"/>
      <c r="G35" s="13"/>
      <c r="H35" s="10"/>
      <c r="I35" s="10"/>
      <c r="J35" s="10"/>
      <c r="K35" s="10"/>
    </row>
    <row r="36" spans="1:11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</row>
    <row r="37" spans="1:11" ht="15.75">
      <c r="A37" s="9"/>
      <c r="B37" s="9"/>
      <c r="C37" s="9"/>
      <c r="D37" s="9"/>
      <c r="E37" s="9"/>
      <c r="F37" s="9"/>
      <c r="G37" s="9"/>
      <c r="H37" s="10"/>
      <c r="I37" s="10"/>
      <c r="J37" s="10"/>
      <c r="K37" s="10"/>
    </row>
    <row r="38" spans="1:11" ht="15.75">
      <c r="A38" s="9"/>
      <c r="B38" s="9"/>
      <c r="C38" s="9"/>
      <c r="D38" s="9"/>
      <c r="E38" s="9"/>
      <c r="F38" s="9"/>
      <c r="G38" s="9"/>
      <c r="H38" s="10"/>
      <c r="I38" s="10"/>
      <c r="J38" s="10"/>
      <c r="K38" s="10"/>
    </row>
    <row r="39" spans="1:11" ht="15.75">
      <c r="A39" s="11"/>
      <c r="B39" s="11"/>
      <c r="C39" s="11"/>
      <c r="D39" s="12"/>
      <c r="E39" s="12"/>
      <c r="F39" s="12"/>
      <c r="G39" s="12"/>
      <c r="H39" s="10"/>
      <c r="I39" s="10"/>
      <c r="J39" s="10"/>
      <c r="K39" s="10"/>
    </row>
    <row r="40" spans="1:11">
      <c r="A40" s="13"/>
      <c r="B40" s="13"/>
      <c r="C40" s="14"/>
      <c r="D40" s="13"/>
      <c r="E40" s="13"/>
      <c r="F40" s="13"/>
      <c r="G40" s="13"/>
      <c r="H40" s="10"/>
      <c r="I40" s="10"/>
      <c r="J40" s="10"/>
      <c r="K40" s="10"/>
    </row>
    <row r="41" spans="1:11">
      <c r="A41" s="13"/>
      <c r="B41" s="13"/>
      <c r="C41" s="14"/>
      <c r="D41" s="13"/>
      <c r="E41" s="13"/>
      <c r="F41" s="13"/>
      <c r="G41" s="13"/>
      <c r="H41" s="10"/>
      <c r="I41" s="10"/>
      <c r="J41" s="10"/>
      <c r="K41" s="10"/>
    </row>
    <row r="42" spans="1:11">
      <c r="A42" s="13"/>
      <c r="B42" s="13"/>
      <c r="C42" s="14"/>
      <c r="D42" s="13"/>
      <c r="E42" s="13"/>
      <c r="F42" s="13"/>
      <c r="G42" s="13"/>
      <c r="H42" s="10"/>
      <c r="I42" s="10"/>
      <c r="J42" s="10"/>
      <c r="K42" s="10"/>
    </row>
    <row r="43" spans="1:11">
      <c r="A43" s="13"/>
      <c r="B43" s="13"/>
      <c r="C43" s="14"/>
      <c r="D43" s="13"/>
      <c r="E43" s="13"/>
      <c r="F43" s="13"/>
      <c r="G43" s="13"/>
      <c r="H43" s="10"/>
      <c r="I43" s="10"/>
      <c r="J43" s="10"/>
      <c r="K43" s="10"/>
    </row>
    <row r="44" spans="1:11">
      <c r="A44" s="13"/>
      <c r="B44" s="13"/>
      <c r="C44" s="14"/>
      <c r="D44" s="13"/>
      <c r="E44" s="13"/>
      <c r="F44" s="13"/>
      <c r="G44" s="13"/>
      <c r="H44" s="10"/>
      <c r="I44" s="10"/>
      <c r="J44" s="10"/>
      <c r="K44" s="10"/>
    </row>
    <row r="45" spans="1:11">
      <c r="A45" s="13"/>
      <c r="B45" s="13"/>
      <c r="C45" s="14"/>
      <c r="D45" s="13"/>
      <c r="E45" s="13"/>
      <c r="F45" s="13"/>
      <c r="G45" s="13"/>
      <c r="H45" s="10"/>
      <c r="I45" s="10"/>
      <c r="J45" s="10"/>
      <c r="K45" s="10"/>
    </row>
    <row r="46" spans="1:11">
      <c r="A46" s="13"/>
      <c r="B46" s="13"/>
      <c r="C46" s="14"/>
      <c r="D46" s="13"/>
      <c r="E46" s="13"/>
      <c r="F46" s="13"/>
      <c r="G46" s="13"/>
      <c r="H46" s="10"/>
      <c r="I46" s="10"/>
      <c r="J46" s="10"/>
      <c r="K46" s="10"/>
    </row>
    <row r="47" spans="1:11">
      <c r="A47" s="13"/>
      <c r="B47" s="13"/>
      <c r="C47" s="14"/>
      <c r="D47" s="13"/>
      <c r="E47" s="13"/>
      <c r="F47" s="13"/>
      <c r="G47" s="13"/>
      <c r="H47" s="10"/>
      <c r="I47" s="10"/>
      <c r="J47" s="10"/>
      <c r="K47" s="10"/>
    </row>
  </sheetData>
  <mergeCells count="6">
    <mergeCell ref="D15:G15"/>
    <mergeCell ref="A1:G1"/>
    <mergeCell ref="A2:G2"/>
    <mergeCell ref="D3:G3"/>
    <mergeCell ref="A13:G13"/>
    <mergeCell ref="A14:G14"/>
  </mergeCells>
  <pageMargins left="0.75" right="0.75" top="1" bottom="1" header="0.5" footer="0.5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PENGAWAS</vt:lpstr>
      <vt:lpstr>SATGAS</vt:lpstr>
      <vt:lpstr>SATGAS!Print_Area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YUSUF</dc:creator>
  <cp:lastModifiedBy>Multimedia</cp:lastModifiedBy>
  <cp:lastPrinted>2022-11-27T10:12:00Z</cp:lastPrinted>
  <dcterms:created xsi:type="dcterms:W3CDTF">2022-11-21T07:31:00Z</dcterms:created>
  <dcterms:modified xsi:type="dcterms:W3CDTF">2022-11-29T05:15:55Z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89A437A0254941769BCFFD4F25A3D336</vt:lpwstr>
  </property>
  <property fmtid="{D5CDD505-2E9C-101B-9397-08002B2CF9AE}" pid="3" name="KSOProductBuildVer">
    <vt:lpwstr>1057-11.2.0.11417</vt:lpwstr>
  </property>
</Properties>
</file>